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025" yWindow="3540" windowWidth="15480" windowHeight="4860" activeTab="2"/>
  </bookViews>
  <sheets>
    <sheet name="прилож1" sheetId="1" r:id="rId1"/>
    <sheet name="раздел I" sheetId="4" r:id="rId2"/>
    <sheet name="раздел II " sheetId="5" r:id="rId3"/>
    <sheet name="раздел II.I" sheetId="6" r:id="rId4"/>
    <sheet name="раздел III, IV " sheetId="7" r:id="rId5"/>
  </sheets>
  <calcPr calcId="124519"/>
</workbook>
</file>

<file path=xl/calcChain.xml><?xml version="1.0" encoding="utf-8"?>
<calcChain xmlns="http://schemas.openxmlformats.org/spreadsheetml/2006/main">
  <c r="E15" i="6"/>
  <c r="F15"/>
  <c r="G15"/>
  <c r="H15"/>
  <c r="I15"/>
  <c r="D15"/>
  <c r="D12" s="1"/>
  <c r="F11"/>
  <c r="E11"/>
  <c r="D11"/>
  <c r="I12"/>
  <c r="I18" s="1"/>
  <c r="I23" s="1"/>
  <c r="H12"/>
  <c r="H18" s="1"/>
  <c r="H23" s="1"/>
  <c r="G12"/>
  <c r="G18" s="1"/>
  <c r="G23" s="1"/>
  <c r="F12"/>
  <c r="E12"/>
  <c r="F18" l="1"/>
  <c r="F23" s="1"/>
  <c r="D18"/>
  <c r="D23" s="1"/>
  <c r="E18"/>
  <c r="E23" s="1"/>
  <c r="D210" i="5"/>
  <c r="C210" s="1"/>
  <c r="C206" s="1"/>
  <c r="C205" s="1"/>
  <c r="C209"/>
  <c r="C208"/>
  <c r="H206"/>
  <c r="G206"/>
  <c r="F206"/>
  <c r="E206"/>
  <c r="D206"/>
  <c r="H205"/>
  <c r="G205"/>
  <c r="F205"/>
  <c r="E205"/>
  <c r="D205"/>
  <c r="D201"/>
  <c r="C201" s="1"/>
  <c r="D200"/>
  <c r="C200" s="1"/>
  <c r="C199"/>
  <c r="E197"/>
  <c r="D197"/>
  <c r="D192"/>
  <c r="C192" s="1"/>
  <c r="C191"/>
  <c r="C190"/>
  <c r="H188"/>
  <c r="G188"/>
  <c r="F188"/>
  <c r="E188"/>
  <c r="D188"/>
  <c r="C184"/>
  <c r="C183"/>
  <c r="C182"/>
  <c r="D180"/>
  <c r="C180"/>
  <c r="C178"/>
  <c r="E176"/>
  <c r="E169" s="1"/>
  <c r="D176"/>
  <c r="C176"/>
  <c r="C175"/>
  <c r="C174"/>
  <c r="C171" s="1"/>
  <c r="C170" s="1"/>
  <c r="C173"/>
  <c r="D171"/>
  <c r="D170"/>
  <c r="H169"/>
  <c r="G169"/>
  <c r="F169"/>
  <c r="D169"/>
  <c r="H164"/>
  <c r="C164" s="1"/>
  <c r="E163"/>
  <c r="C163" s="1"/>
  <c r="D158"/>
  <c r="C158" s="1"/>
  <c r="C153"/>
  <c r="D138"/>
  <c r="C138" s="1"/>
  <c r="C134" s="1"/>
  <c r="C133" s="1"/>
  <c r="C137"/>
  <c r="C136"/>
  <c r="H134"/>
  <c r="G134"/>
  <c r="F134"/>
  <c r="E134"/>
  <c r="D134"/>
  <c r="H133"/>
  <c r="G133"/>
  <c r="F133"/>
  <c r="E133"/>
  <c r="D133"/>
  <c r="D129"/>
  <c r="C129" s="1"/>
  <c r="D128"/>
  <c r="C128" s="1"/>
  <c r="C127"/>
  <c r="E125"/>
  <c r="D125"/>
  <c r="D120"/>
  <c r="C120" s="1"/>
  <c r="C119"/>
  <c r="C118"/>
  <c r="H116"/>
  <c r="G116"/>
  <c r="F116"/>
  <c r="E116"/>
  <c r="D116"/>
  <c r="C112"/>
  <c r="C111"/>
  <c r="C110"/>
  <c r="C108" s="1"/>
  <c r="D108"/>
  <c r="C106"/>
  <c r="E104"/>
  <c r="E97" s="1"/>
  <c r="D104"/>
  <c r="C104"/>
  <c r="C103"/>
  <c r="C102"/>
  <c r="C99" s="1"/>
  <c r="C98" s="1"/>
  <c r="C101"/>
  <c r="D99"/>
  <c r="D98"/>
  <c r="H97"/>
  <c r="G97"/>
  <c r="F97"/>
  <c r="D97"/>
  <c r="H92"/>
  <c r="C92" s="1"/>
  <c r="E91"/>
  <c r="C91" s="1"/>
  <c r="D86"/>
  <c r="C86" s="1"/>
  <c r="C81"/>
  <c r="C197" l="1"/>
  <c r="C188" s="1"/>
  <c r="C169" s="1"/>
  <c r="C125"/>
  <c r="C116" s="1"/>
  <c r="C97" s="1"/>
  <c r="C57"/>
  <c r="D57"/>
  <c r="C65"/>
  <c r="C66"/>
  <c r="C64"/>
  <c r="D66"/>
  <c r="D62" s="1"/>
  <c r="D61" s="1"/>
  <c r="C53"/>
  <c r="D53"/>
  <c r="E53"/>
  <c r="D56"/>
  <c r="C55"/>
  <c r="D48"/>
  <c r="C47"/>
  <c r="C46"/>
  <c r="C30"/>
  <c r="C31"/>
  <c r="C29"/>
  <c r="C27" s="1"/>
  <c r="C26" s="1"/>
  <c r="C34"/>
  <c r="C39"/>
  <c r="C40"/>
  <c r="C38"/>
  <c r="C20"/>
  <c r="C19"/>
  <c r="H20"/>
  <c r="E19"/>
  <c r="D14"/>
  <c r="C14" s="1"/>
  <c r="C9"/>
  <c r="E62"/>
  <c r="E61" s="1"/>
  <c r="F62"/>
  <c r="F61" s="1"/>
  <c r="F44" s="1"/>
  <c r="F25" s="1"/>
  <c r="G62"/>
  <c r="G61" s="1"/>
  <c r="G44" s="1"/>
  <c r="G25" s="1"/>
  <c r="H62"/>
  <c r="H61" s="1"/>
  <c r="H44" s="1"/>
  <c r="H25" s="1"/>
  <c r="C62"/>
  <c r="C61" s="1"/>
  <c r="D36"/>
  <c r="C36"/>
  <c r="D32"/>
  <c r="E32"/>
  <c r="C32"/>
  <c r="D27"/>
  <c r="D26" s="1"/>
  <c r="D44" l="1"/>
  <c r="C48"/>
  <c r="C44" s="1"/>
  <c r="C25" s="1"/>
  <c r="D25"/>
  <c r="C56"/>
  <c r="E44"/>
  <c r="E25"/>
</calcChain>
</file>

<file path=xl/sharedStrings.xml><?xml version="1.0" encoding="utf-8"?>
<sst xmlns="http://schemas.openxmlformats.org/spreadsheetml/2006/main" count="559" uniqueCount="241">
  <si>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</si>
  <si>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</si>
  <si>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</si>
  <si>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</si>
  <si>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План финансово - хозяйственной деятельности</t>
  </si>
  <si>
    <t>КОДЫ</t>
  </si>
  <si>
    <t>Форма по КФД</t>
  </si>
  <si>
    <t>Дата</t>
  </si>
  <si>
    <t>по ОКПО</t>
  </si>
  <si>
    <t>Единица измерения: руб.</t>
  </si>
  <si>
    <t>по ОКЕИ</t>
  </si>
  <si>
    <t xml:space="preserve">I.  Сведения о деятельности муниципального бюджетного учреждения </t>
  </si>
  <si>
    <t xml:space="preserve">1.1.. Свидетельство о внесении в реестр собственности Кемеровской  </t>
  </si>
  <si>
    <t xml:space="preserve">области:                                                      </t>
  </si>
  <si>
    <t xml:space="preserve">реестровый номер                                              </t>
  </si>
  <si>
    <t xml:space="preserve">дата присвоения реестрового номера                            </t>
  </si>
  <si>
    <t>1.2. Цели деятельности муниципального бюджетного учреждения (подразделения):</t>
  </si>
  <si>
    <t xml:space="preserve">Сведения о руководителе учреждения                           </t>
  </si>
  <si>
    <t xml:space="preserve">1.4. Ф.И.О. руководителя учреждения и занимаемая должность    </t>
  </si>
  <si>
    <t>1.5. Сведения о трудовом договоре, заключенном с руководителем учреждения:</t>
  </si>
  <si>
    <t xml:space="preserve">дата заключения договора                                      </t>
  </si>
  <si>
    <t xml:space="preserve">номер трудового договора                                      </t>
  </si>
  <si>
    <t xml:space="preserve">наименование органа муниципальной власти, заключившего трудовой договор        </t>
  </si>
  <si>
    <t>Срок действия трудового договора, заключенного  с руководителем учреждения</t>
  </si>
  <si>
    <t>I. Показатели финансового состояния Учреждения</t>
  </si>
  <si>
    <t>N п/п</t>
  </si>
  <si>
    <t>Наименование показателя</t>
  </si>
  <si>
    <t>Сумма, тыс. руб.</t>
  </si>
  <si>
    <t>I. Нефинансовые активы, всего:</t>
  </si>
  <si>
    <t>из них:</t>
  </si>
  <si>
    <t>1.1 Общая балансовая стоимость недвижимого муниципального имущества, всего</t>
  </si>
  <si>
    <t>в том числе:</t>
  </si>
  <si>
    <t>1.1.1 Стоимость имущества, закрепленного собственником имущества за муниципальным учреждением на праве оперативного управления</t>
  </si>
  <si>
    <t>1.1.2 Стоимость имущества, приобретенного муниципальным учреждением за счет выделенных собственником имущества учреждения средств</t>
  </si>
  <si>
    <t>1.1.3 Стоимость имущества, приобретенного муниципальным учреждением за счет доходов, полученных от платной и иной приносящей доход деятельности</t>
  </si>
  <si>
    <t>1.1.4 Остаточная стоимость недвижимого муниципального имущества</t>
  </si>
  <si>
    <t>1.2 Общая балансовая стоимость движимого муниципального имущества, всего</t>
  </si>
  <si>
    <t>1.2.1 Общая балансовая стоимость особо ценного движимого имущества</t>
  </si>
  <si>
    <t>1.2.2 Остаточная стоимость особо ценного движимого имущества</t>
  </si>
  <si>
    <t>II. Финансовые активы, всего</t>
  </si>
  <si>
    <t>2.1 Денежные средства учреждения, всего</t>
  </si>
  <si>
    <t>2.1.1 Денежные средства учреждения на счетах</t>
  </si>
  <si>
    <t>2.2 Денежные средства учреждения, размещенные на депозиты в кредитной организации</t>
  </si>
  <si>
    <t>2.3 Иные финансовые инструменты</t>
  </si>
  <si>
    <t>2.4.1 субсидия на выполнение муниципального задания</t>
  </si>
  <si>
    <t>2.4.2 субсидия на иные цели</t>
  </si>
  <si>
    <t>2.4.3 бюджетные инвестиции</t>
  </si>
  <si>
    <t>2.5 Дебиторская задолженность по доходам от платной и иной приносящей доход деятельности всего:</t>
  </si>
  <si>
    <t>2.6 Дебиторская задолженность по выданным авансам, полученным за счет средств местного бюджета всего:</t>
  </si>
  <si>
    <t>2.6.1 по оплате труда</t>
  </si>
  <si>
    <t>2.6.2 по начислениям на выплаты по оплате труда</t>
  </si>
  <si>
    <t>2.6.3 по выданным авансам на услуги связи</t>
  </si>
  <si>
    <t>2.6.4 по выданным авансам на транспортные услуги</t>
  </si>
  <si>
    <t>2.6.5 по выданным авансам на коммунальные услуги</t>
  </si>
  <si>
    <t>2.6.6 по выданным авансам на услуги по содержанию имущества</t>
  </si>
  <si>
    <t>2.6.7 по выданным авансам на прочие услуги</t>
  </si>
  <si>
    <t>2.6.8 по выданным авансам на приобретение основных средств</t>
  </si>
  <si>
    <t>2.6.9 по выданным авансам на приобретение нематериальных активов</t>
  </si>
  <si>
    <t>2.6.10 по выданным авансам на приобретение непроизведенных активов</t>
  </si>
  <si>
    <t>2.6.11 по выданным авансам на приобретение материальных запасов</t>
  </si>
  <si>
    <t>2.6.12 по выданным авансам на прочие расходы</t>
  </si>
  <si>
    <t>2.7 Дебиторская задолженность по выданным авансам за счет доходов, полученных от платной и иной приносящей доход деятельности, всего:</t>
  </si>
  <si>
    <t>2.7.1 по оплате труда</t>
  </si>
  <si>
    <t>2.7.2 по начислениям на выплаты по оплате труда</t>
  </si>
  <si>
    <t>2.7.3 по выданным авансам на услуги связи</t>
  </si>
  <si>
    <t>2.7.4 по выданным авансам на транспортные услуги</t>
  </si>
  <si>
    <t>2.7.5 по выданным авансам на коммунальные услуги</t>
  </si>
  <si>
    <t>2.7.6 по выданным авансам на услуги по содержанию имущества</t>
  </si>
  <si>
    <t>2.7.7 по выданным авансам на прочие услуги</t>
  </si>
  <si>
    <t>2.7.8 по выданным авансам на приобретение основных средств</t>
  </si>
  <si>
    <t>2.7.9 по выданным авансам на приобретение нематериальных активов</t>
  </si>
  <si>
    <t>2.7.10 по выданным авансам на приобретение непроизведенных активов</t>
  </si>
  <si>
    <t>2.7.11 по выданным авансам на приобретение материальных запасов</t>
  </si>
  <si>
    <t>2.7.12 по выданным авансам на прочие расходы</t>
  </si>
  <si>
    <t>III. Обязательства, всего</t>
  </si>
  <si>
    <t>3.1 Долговые обязательства</t>
  </si>
  <si>
    <t>3.2 Кредиторская задолженность:</t>
  </si>
  <si>
    <t>3.2.1 Просроченная кредиторская задолженность</t>
  </si>
  <si>
    <t>3.3 Кредиторская задолженность по расчетам с поставщиками и подрядчиками за счет средств местного бюджета, всего:</t>
  </si>
  <si>
    <t>3.3.1 по начислениям на выплаты по оплате труда</t>
  </si>
  <si>
    <t>3.3.2 по оплате услуг связи</t>
  </si>
  <si>
    <t>3.3.3 по оплате транспортных услуг</t>
  </si>
  <si>
    <t>3.3.4 по оплате коммунальных услуг</t>
  </si>
  <si>
    <t>3.3.5 по оплате услуг по содержанию имущества</t>
  </si>
  <si>
    <t>3.3.6 по оплате прочих услуг</t>
  </si>
  <si>
    <t>3.3.7 по приобретению основных средств</t>
  </si>
  <si>
    <t>3.3.8 по приобретению нематериальных активов</t>
  </si>
  <si>
    <t>3.3.9 по приобретению непроизведенных активов</t>
  </si>
  <si>
    <t>3.3.10 по приобретению материальных запасов</t>
  </si>
  <si>
    <t>3.3.11 по оплате прочих расходов</t>
  </si>
  <si>
    <t>3.3.12 по платежам в бюджет</t>
  </si>
  <si>
    <t>3.3.13 по прочим расчетам с кредиторами</t>
  </si>
  <si>
    <t>3.4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</si>
  <si>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>3.4.1 по начислениям на выплаты по оплате труда</t>
  </si>
  <si>
    <t>3.4.2 по оплате услуг связи</t>
  </si>
  <si>
    <t>3.4.3 по оплате транспортных услуг</t>
  </si>
  <si>
    <t>3.4.4 по оплате коммунальных услуг</t>
  </si>
  <si>
    <t>3.4.5 по оплате услуг по содержанию имущества</t>
  </si>
  <si>
    <t>3.4.6 по оплате прочих услуг</t>
  </si>
  <si>
    <t>3.4.7 по приобретению основных средств</t>
  </si>
  <si>
    <t>3.4.8 по приобретению нематериальных активов</t>
  </si>
  <si>
    <t>3.4.9 по приобретению непроизведенных активов</t>
  </si>
  <si>
    <t>3.4.10 по приобретению материальных запасов</t>
  </si>
  <si>
    <t>3.4.11 по оплате прочих расходов</t>
  </si>
  <si>
    <t>3.4.12 по платежам в бюджет</t>
  </si>
  <si>
    <t>3.4.13 по прочим расчетам с кредиторами</t>
  </si>
  <si>
    <t>II. Показатели по поступлениям и выплатам Учреждения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</si>
  <si>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</si>
  <si>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</si>
  <si>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</si>
  <si>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Субсидии, представляемые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</si>
  <si>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</si>
  <si>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</si>
  <si>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</si>
  <si>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</si>
  <si>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</si>
  <si>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</si>
  <si>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в том числе: доходы от собственности</t>
  </si>
  <si>
    <t>1.</t>
  </si>
  <si>
    <t>2.</t>
  </si>
  <si>
    <t>Доходы от оказания услуг, работ</t>
  </si>
  <si>
    <t>Доходы от штрафов, пеней, иных сумм принудительного изъятия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</si>
  <si>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</si>
  <si>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</si>
  <si>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</si>
  <si>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</si>
  <si>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 выплаты персоналу, всего:</t>
  </si>
  <si>
    <t>из них: оплата труда и начисления на выплаты по оплате труда</t>
  </si>
  <si>
    <t>Заработная плата</t>
  </si>
  <si>
    <t>Начисления на выплаты по оплате труда</t>
  </si>
  <si>
    <t>Прочие выплаты</t>
  </si>
  <si>
    <t>Социальные и иные выплаты населению, всего</t>
  </si>
  <si>
    <t>Уплата налогов, сборов и иных платежей, всего</t>
  </si>
  <si>
    <t>Прочие расходы (кроме расходов на закупку товаров, работ, услуг)</t>
  </si>
  <si>
    <t>Расходы на закупку товаров, работ, услуг), всего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</si>
  <si>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</si>
  <si>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</si>
  <si>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</si>
  <si>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</si>
  <si>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Арендная плата за пользование недвижимым имуществом</t>
  </si>
  <si>
    <t>Арендная плата за пользование движимым имуществом</t>
  </si>
  <si>
    <t>Работы, услуги по содержанию имущества</t>
  </si>
  <si>
    <t>Работы, услуги по содержанию движимого имущества</t>
  </si>
  <si>
    <t>Работы, услуги по содержанию недвижимого имущества</t>
  </si>
  <si>
    <t>Поступление финансовых активов, всего:</t>
  </si>
  <si>
    <t>Увеличение остатков средств</t>
  </si>
  <si>
    <t>Прочие поступления</t>
  </si>
  <si>
    <t>в том числе поступления нефинансовых активов, всего</t>
  </si>
  <si>
    <t>Увеличение стоимости основных средств</t>
  </si>
  <si>
    <t>Увеличение стоимости нематериальных активов</t>
  </si>
  <si>
    <t>Увеличение стоимости материальных запасов</t>
  </si>
  <si>
    <t>Выбытие финансовых активов, всего</t>
  </si>
  <si>
    <t>Из них: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</si>
  <si>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</si>
  <si>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</si>
  <si>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</si>
  <si>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II.I. Показатели выплат по расходам на закупку</t>
  </si>
  <si>
    <t>товаров, работ, услуг Учреждения</t>
  </si>
  <si>
    <t>Код строки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</si>
  <si>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</si>
  <si>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- 0,00)</t>
  </si>
  <si>
    <t>всего на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</si>
  <si>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</si>
  <si>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закономот 18 июля 2011 г. N 223-ФЗ "О закупках товаров, работ, услуг отдельными видами юридических лиц"</t>
  </si>
  <si>
    <t>очередной финансовый год</t>
  </si>
  <si>
    <t>1-ый год планового периода</t>
  </si>
  <si>
    <t>2-ой год планового периода</t>
  </si>
  <si>
    <t>Выплаты по расходам на закупку товаров, работ, услуг всего:</t>
  </si>
  <si>
    <t>В том числе:</t>
  </si>
  <si>
    <t>на оплату контрактов, заключенных до начала очередного финансового года:</t>
  </si>
  <si>
    <t>III. Сведения о средствах, поступающих</t>
  </si>
  <si>
    <t>во временное распоряжение Учреждения</t>
  </si>
  <si>
    <t>(очередной финансовый год)</t>
  </si>
  <si>
    <t>Сумма (руб. с точностью до двух знаков после запятой - 0,00)</t>
  </si>
  <si>
    <t>Поступление</t>
  </si>
  <si>
    <t>Выбытие</t>
  </si>
  <si>
    <t>IV. Справочная информация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</si>
  <si>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</si>
  <si>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</si>
  <si>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государственного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</si>
  <si>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</si>
  <si>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(уполномоченное лицо   (подпись)  (расшифровка подписи)</t>
  </si>
  <si>
    <t xml:space="preserve"> (подпись)  (расшифровка подписи)</t>
  </si>
  <si>
    <t xml:space="preserve">    (подпись)  (расшифровка подписи)</t>
  </si>
  <si>
    <t>2.2.1</t>
  </si>
  <si>
    <t>2.2.2</t>
  </si>
  <si>
    <t>2.3.1</t>
  </si>
  <si>
    <t>2.3.2</t>
  </si>
  <si>
    <t>2.4 Дебиторская задолженность по доходам, полученным за счет средств местного бюджета всего:</t>
  </si>
  <si>
    <t>2.5.1</t>
  </si>
  <si>
    <t>2.5.2</t>
  </si>
  <si>
    <t>010</t>
  </si>
  <si>
    <t>020</t>
  </si>
  <si>
    <t>030</t>
  </si>
  <si>
    <t>040</t>
  </si>
  <si>
    <t xml:space="preserve">Руководитель учреждения                  </t>
  </si>
  <si>
    <t xml:space="preserve">Исполнитель                      </t>
  </si>
  <si>
    <t>Начальник Централизованной бухгалтерии управления образования Прокопьевского района</t>
  </si>
  <si>
    <t>В.А. Тюгайбей</t>
  </si>
  <si>
    <t>Л.И.Вахонина</t>
  </si>
  <si>
    <t>1.Предоставление коммунальных услуг</t>
  </si>
  <si>
    <t>1.Услуги фиксированной телефонной связи</t>
  </si>
  <si>
    <t>3. Услуги по передаче электроэнергии и технологическому присоединению к распределительным электросетям</t>
  </si>
  <si>
    <t>4. Предоставление прочих  услуг</t>
  </si>
  <si>
    <t>на закупку товаров, работ, услуг по году начала закупки:</t>
  </si>
  <si>
    <t>0001</t>
  </si>
  <si>
    <t>1.Плата за содержание детей</t>
  </si>
  <si>
    <t>1.социальные выплаты гражданам, кроме публичных нормативных социальных выплат</t>
  </si>
  <si>
    <t>1.уплата налога на имущество организаций</t>
  </si>
  <si>
    <t>2.уплата прочих налогов, сборов</t>
  </si>
  <si>
    <t>3.уплата иных платежей</t>
  </si>
  <si>
    <t>Объем финансового обеспечения на первый год планового периода, руб. (с точностью до двух знаков после запятой - 0,00)</t>
  </si>
  <si>
    <t>Объем финансового обеспечения на второй год планового периода, руб. (с точностью до двух знаков после запятой - 0,00)</t>
  </si>
  <si>
    <t>на 31 декабря 2016г.</t>
  </si>
  <si>
    <r>
      <t xml:space="preserve">Наименование органа, осуществляющего функции и полномочия учредителя </t>
    </r>
    <r>
      <rPr>
        <u/>
        <sz val="12"/>
        <color theme="1"/>
        <rFont val="Times New Roman"/>
        <family val="1"/>
        <charset val="204"/>
      </rPr>
      <t>Управление образования администрации Прокопьевского муниципального района</t>
    </r>
  </si>
  <si>
    <t>1.3. Виды деятельности муниципального бюджетного учреждения (подразделения):</t>
  </si>
  <si>
    <t>Субсидия на финансовое обеспечение выполнения муниципального задания</t>
  </si>
  <si>
    <r>
      <t xml:space="preserve">Наименование муниципального бюджетного (автономного) учреждения (подразделения) </t>
    </r>
    <r>
      <rPr>
        <u/>
        <sz val="12"/>
        <color theme="1"/>
        <rFont val="Times New Roman"/>
        <family val="1"/>
        <charset val="204"/>
      </rPr>
      <t xml:space="preserve"> Муниципальное бюджетное общеобразовательное учреждение «Терентьевская средняя общеобразовательная школа»</t>
    </r>
  </si>
  <si>
    <r>
      <t xml:space="preserve">ИНН / КПП </t>
    </r>
    <r>
      <rPr>
        <u/>
        <sz val="12"/>
        <color theme="1"/>
        <rFont val="Times New Roman"/>
        <family val="1"/>
        <charset val="204"/>
      </rPr>
      <t>4239005171 / 422301001</t>
    </r>
  </si>
  <si>
    <r>
      <t xml:space="preserve">Адрес фактического местонахождения муниципального бюджетного учреждения (подразделения) </t>
    </r>
    <r>
      <rPr>
        <u/>
        <sz val="12"/>
        <color theme="1"/>
        <rFont val="Times New Roman"/>
        <family val="1"/>
        <charset val="204"/>
      </rPr>
      <t xml:space="preserve">  653206, Кемеровская область, Прокопьевский район, с.Терентьевское, ул. Центральная, 24</t>
    </r>
  </si>
  <si>
    <t>•  формирование  общей культуры обучающихся на основе усвоения  обязательного минимума  содержания образовательных программ;
• достижение обучающимися соответствующего образовательного уровня;
• адаптация обучающихся к жизни в обществе;
• создание благоприятных условий для свободного разностороннего развития личности;
• создание основы условий для осознанного выбора и последующего освоения профессиональных образовательных программ;
• формирование здорового образа жизни.</t>
  </si>
  <si>
    <t>– реализация основной образовательной программы дошкольного образования;
– реализация основных программ начального общего, основного общего образования;
– организация работы лагеря дневного пребывания.</t>
  </si>
  <si>
    <t>Н.А.Каширина</t>
  </si>
  <si>
    <t>Тел. 63-19-49</t>
  </si>
  <si>
    <t>Каширина Наталья Алексеевна</t>
  </si>
  <si>
    <t>директор</t>
  </si>
  <si>
    <t>Управление образования администрации Прокопьевского муниципального района</t>
  </si>
  <si>
    <t>Прочие работы, услуги</t>
  </si>
  <si>
    <t>01.12.2006г</t>
  </si>
  <si>
    <t>на неопределенный срок</t>
  </si>
  <si>
    <t>ио Начальника Управления образования администрации Прокопьевского муниципального района</t>
  </si>
  <si>
    <t>А.П.Картавцева</t>
  </si>
  <si>
    <t xml:space="preserve">на 2018  год и плановый период 2019г, 2020г. </t>
  </si>
  <si>
    <t>на 01 января 2018г.</t>
  </si>
  <si>
    <t>на 01 января 2018 г.</t>
  </si>
  <si>
    <t>"01" декабря 2017г.</t>
  </si>
  <si>
    <r>
      <t>на 20</t>
    </r>
    <r>
      <rPr>
        <u/>
        <sz val="12"/>
        <color rgb="FF000000"/>
        <rFont val="Times New Roman"/>
        <family val="1"/>
        <charset val="204"/>
      </rPr>
      <t>18</t>
    </r>
    <r>
      <rPr>
        <sz val="12"/>
        <color rgb="FF000000"/>
        <rFont val="Times New Roman"/>
        <family val="1"/>
        <charset val="204"/>
      </rPr>
      <t xml:space="preserve"> г.</t>
    </r>
  </si>
  <si>
    <r>
      <t>на 20</t>
    </r>
    <r>
      <rPr>
        <u/>
        <sz val="12"/>
        <color rgb="FF000000"/>
        <rFont val="Times New Roman"/>
        <family val="1"/>
        <charset val="204"/>
      </rPr>
      <t>19</t>
    </r>
    <r>
      <rPr>
        <sz val="12"/>
        <color rgb="FF000000"/>
        <rFont val="Times New Roman"/>
        <family val="1"/>
        <charset val="204"/>
      </rPr>
      <t xml:space="preserve"> г.</t>
    </r>
  </si>
  <si>
    <r>
      <t>на 20</t>
    </r>
    <r>
      <rPr>
        <u/>
        <sz val="12"/>
        <color rgb="FF000000"/>
        <rFont val="Times New Roman"/>
        <family val="1"/>
        <charset val="204"/>
      </rPr>
      <t>20</t>
    </r>
    <r>
      <rPr>
        <sz val="12"/>
        <color rgb="FF000000"/>
        <rFont val="Times New Roman"/>
        <family val="1"/>
        <charset val="204"/>
      </rPr>
      <t xml:space="preserve"> г.</t>
    </r>
  </si>
  <si>
    <t>2.Услуги фиксированной телефонной связи</t>
  </si>
  <si>
    <t>2.Предоставление коммунальных услуг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</si>
</sst>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/>
    <xf numFmtId="0" fontId="3" fillId="0" borderId="3" xfId="1" applyBorder="1" applyAlignment="1" applyProtection="1">
      <alignment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5" xfId="0" applyFont="1" applyBorder="1" applyAlignment="1">
      <alignment vertical="top" wrapText="1"/>
    </xf>
    <xf numFmtId="2" fontId="1" fillId="0" borderId="5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5" fillId="0" borderId="16" xfId="0" applyFont="1" applyBorder="1" applyAlignment="1">
      <alignment vertical="top" wrapText="1"/>
    </xf>
    <xf numFmtId="0" fontId="1" fillId="0" borderId="16" xfId="0" applyFont="1" applyBorder="1" applyAlignment="1">
      <alignment horizontal="left" vertical="top" wrapText="1" indent="2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49" fontId="1" fillId="0" borderId="16" xfId="0" applyNumberFormat="1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164" fontId="1" fillId="0" borderId="16" xfId="0" applyNumberFormat="1" applyFont="1" applyBorder="1" applyAlignment="1">
      <alignment vertical="top" wrapText="1"/>
    </xf>
    <xf numFmtId="0" fontId="6" fillId="0" borderId="0" xfId="0" applyFont="1" applyAlignment="1">
      <alignment horizontal="justify"/>
    </xf>
    <xf numFmtId="0" fontId="0" fillId="0" borderId="14" xfId="0" applyBorder="1"/>
    <xf numFmtId="0" fontId="0" fillId="0" borderId="14" xfId="0" applyBorder="1" applyAlignment="1">
      <alignment horizontal="right"/>
    </xf>
    <xf numFmtId="0" fontId="0" fillId="0" borderId="15" xfId="0" applyBorder="1"/>
    <xf numFmtId="0" fontId="1" fillId="0" borderId="16" xfId="0" applyFont="1" applyBorder="1" applyAlignment="1">
      <alignment wrapText="1"/>
    </xf>
    <xf numFmtId="14" fontId="8" fillId="0" borderId="3" xfId="0" applyNumberFormat="1" applyFont="1" applyBorder="1" applyAlignment="1">
      <alignment vertical="top" wrapText="1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1" fillId="0" borderId="16" xfId="0" applyFont="1" applyBorder="1" applyAlignment="1">
      <alignment horizontal="center" vertical="top" wrapText="1"/>
    </xf>
    <xf numFmtId="0" fontId="1" fillId="0" borderId="16" xfId="0" applyFont="1" applyBorder="1" applyAlignment="1">
      <alignment wrapText="1"/>
    </xf>
    <xf numFmtId="0" fontId="8" fillId="0" borderId="0" xfId="0" applyFont="1" applyAlignment="1">
      <alignment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6" fillId="0" borderId="16" xfId="0" applyFont="1" applyBorder="1" applyAlignment="1">
      <alignment vertical="top" wrapText="1"/>
    </xf>
    <xf numFmtId="49" fontId="6" fillId="0" borderId="16" xfId="0" applyNumberFormat="1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164" fontId="6" fillId="0" borderId="16" xfId="0" applyNumberFormat="1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10" fillId="0" borderId="16" xfId="0" applyFont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0" fontId="0" fillId="0" borderId="16" xfId="0" applyBorder="1"/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6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3" fillId="0" borderId="16" xfId="1" applyBorder="1" applyAlignment="1" applyProtection="1">
      <alignment horizontal="center" vertical="top" wrapText="1"/>
    </xf>
    <xf numFmtId="164" fontId="6" fillId="0" borderId="16" xfId="0" applyNumberFormat="1" applyFont="1" applyBorder="1" applyAlignment="1">
      <alignment wrapText="1"/>
    </xf>
    <xf numFmtId="0" fontId="7" fillId="0" borderId="0" xfId="0" applyFont="1" applyAlignment="1">
      <alignment horizontal="center"/>
    </xf>
    <xf numFmtId="0" fontId="6" fillId="0" borderId="16" xfId="0" applyFont="1" applyBorder="1" applyAlignment="1">
      <alignment wrapText="1"/>
    </xf>
    <xf numFmtId="0" fontId="6" fillId="0" borderId="16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E97DD5A5BCBA588592D2329D4617699ED95ADF0A0341AE9AC18097130257099A3E5DE40B24EAODTFC" TargetMode="External"/><Relationship Id="rId2" Type="http://schemas.openxmlformats.org/officeDocument/2006/relationships/hyperlink" Target="consultantplus://offline/ref=E97DD5A5BCBA588592D2329D4617699ED95ADF0A0341AE9AC18097130257099A3E5DE40B24EAODTFC" TargetMode="External"/><Relationship Id="rId1" Type="http://schemas.openxmlformats.org/officeDocument/2006/relationships/hyperlink" Target="consultantplus://offline/ref=E97DD5A5BCBA588592D2329D4617699ED95ADF0A0341AE9AC18097130257099A3E5DE40B24EAODTFC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B9257A7534D1F4856A12B1A1CEB0F2874ED5141B7A0566812B219470E2a6RCH" TargetMode="External"/><Relationship Id="rId1" Type="http://schemas.openxmlformats.org/officeDocument/2006/relationships/hyperlink" Target="consultantplus://offline/ref=B9257A7534D1F4856A12B1A1CEB0F2874ED5141C7D0366812B219470E2a6RCH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consultantplus://offline/ref=E97DD5A5BCBA588592D2329D4617699ED95ADF0A0341AE9AC180971302O5T7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2"/>
  <sheetViews>
    <sheetView workbookViewId="0">
      <selection activeCell="H11" sqref="H11"/>
    </sheetView>
  </sheetViews>
  <sheetFormatPr defaultRowHeight="15"/>
  <cols>
    <col min="1" max="1" width="35.42578125" customWidth="1"/>
    <col min="2" max="2" width="3.5703125" customWidth="1"/>
    <col min="3" max="3" width="3.85546875" customWidth="1"/>
    <col min="4" max="4" width="3.28515625" customWidth="1"/>
    <col min="5" max="5" width="3.140625" customWidth="1"/>
    <col min="7" max="7" width="7.7109375" customWidth="1"/>
    <col min="8" max="8" width="16.7109375" customWidth="1"/>
  </cols>
  <sheetData>
    <row r="1" spans="1:8" ht="15.75" customHeight="1">
      <c r="A1" s="1"/>
      <c r="B1" s="1"/>
      <c r="C1" s="1"/>
      <c r="D1" s="2"/>
      <c r="E1" s="72" t="s">
        <v>0</v>
      </c>
      <c r="F1" s="72"/>
      <c r="G1" s="72"/>
      <c r="H1" s="72"/>
    </row>
    <row r="2" spans="1:8" ht="49.5" customHeight="1">
      <c r="A2" s="21"/>
      <c r="B2" s="21"/>
      <c r="C2" s="21"/>
      <c r="D2" s="20"/>
      <c r="E2" s="76" t="s">
        <v>230</v>
      </c>
      <c r="F2" s="76"/>
      <c r="G2" s="76"/>
      <c r="H2" s="76"/>
    </row>
    <row r="3" spans="1:8" ht="31.5" customHeight="1">
      <c r="A3" s="1"/>
      <c r="B3" s="1"/>
      <c r="C3" s="1"/>
      <c r="D3" s="2"/>
      <c r="E3" s="72" t="s">
        <v>1</v>
      </c>
      <c r="F3" s="72"/>
      <c r="G3" s="72"/>
      <c r="H3" s="72"/>
    </row>
    <row r="4" spans="1:8" ht="16.5" thickBot="1">
      <c r="A4" s="1"/>
      <c r="B4" s="1"/>
      <c r="C4" s="1"/>
      <c r="D4" s="2"/>
      <c r="E4" s="75" t="s">
        <v>231</v>
      </c>
      <c r="F4" s="75"/>
      <c r="G4" s="75"/>
      <c r="H4" s="75"/>
    </row>
    <row r="5" spans="1:8" ht="31.5" customHeight="1">
      <c r="A5" s="1"/>
      <c r="B5" s="1"/>
      <c r="C5" s="1"/>
      <c r="D5" s="2"/>
      <c r="E5" s="73" t="s">
        <v>2</v>
      </c>
      <c r="F5" s="73"/>
      <c r="G5" s="74" t="s">
        <v>3</v>
      </c>
      <c r="H5" s="74"/>
    </row>
    <row r="6" spans="1:8" ht="31.5" customHeight="1">
      <c r="A6" s="1"/>
      <c r="B6" s="1"/>
      <c r="C6" s="1"/>
      <c r="D6" s="2"/>
      <c r="E6" s="67" t="s">
        <v>235</v>
      </c>
      <c r="F6" s="67"/>
      <c r="G6" s="67"/>
      <c r="H6" s="67"/>
    </row>
    <row r="7" spans="1:8" ht="15.75" customHeight="1">
      <c r="A7" s="68" t="s">
        <v>4</v>
      </c>
      <c r="B7" s="68"/>
      <c r="C7" s="68"/>
      <c r="D7" s="68"/>
      <c r="E7" s="68"/>
      <c r="F7" s="68"/>
      <c r="G7" s="68"/>
      <c r="H7" s="68"/>
    </row>
    <row r="8" spans="1:8" ht="15.75" customHeight="1">
      <c r="A8" s="69" t="s">
        <v>232</v>
      </c>
      <c r="B8" s="69"/>
      <c r="C8" s="69"/>
      <c r="D8" s="69"/>
      <c r="E8" s="69"/>
      <c r="F8" s="69"/>
      <c r="G8" s="69"/>
      <c r="H8" s="69"/>
    </row>
    <row r="9" spans="1:8" ht="16.5" thickBot="1">
      <c r="A9" s="3"/>
      <c r="B9" s="3"/>
      <c r="C9" s="3"/>
      <c r="D9" s="3"/>
      <c r="E9" s="3"/>
      <c r="F9" s="68"/>
      <c r="G9" s="68"/>
      <c r="H9" s="2" t="s">
        <v>5</v>
      </c>
    </row>
    <row r="10" spans="1:8" ht="16.5" thickBot="1">
      <c r="A10" s="3"/>
      <c r="B10" s="3"/>
      <c r="C10" s="3"/>
      <c r="D10" s="3"/>
      <c r="E10" s="3"/>
      <c r="F10" s="70" t="s">
        <v>6</v>
      </c>
      <c r="G10" s="71"/>
      <c r="H10" s="4"/>
    </row>
    <row r="11" spans="1:8" ht="16.5" thickBot="1">
      <c r="A11" s="69" t="s">
        <v>235</v>
      </c>
      <c r="B11" s="69"/>
      <c r="C11" s="69"/>
      <c r="D11" s="69"/>
      <c r="E11" s="69"/>
      <c r="F11" s="70" t="s">
        <v>7</v>
      </c>
      <c r="G11" s="71"/>
      <c r="H11" s="48">
        <v>43070</v>
      </c>
    </row>
    <row r="12" spans="1:8" ht="29.25" customHeight="1" thickBot="1">
      <c r="A12" s="70" t="s">
        <v>217</v>
      </c>
      <c r="B12" s="70"/>
      <c r="C12" s="70"/>
      <c r="D12" s="35"/>
      <c r="E12" s="35"/>
      <c r="F12" s="70" t="s">
        <v>8</v>
      </c>
      <c r="G12" s="71"/>
      <c r="H12" s="5">
        <v>48642245</v>
      </c>
    </row>
    <row r="13" spans="1:8" ht="16.5" thickBot="1">
      <c r="A13" s="70"/>
      <c r="B13" s="70"/>
      <c r="C13" s="70"/>
      <c r="D13" s="35"/>
      <c r="E13" s="35"/>
      <c r="F13" s="70"/>
      <c r="G13" s="71"/>
      <c r="H13" s="5"/>
    </row>
    <row r="14" spans="1:8" ht="23.25" customHeight="1" thickBot="1">
      <c r="A14" s="70"/>
      <c r="B14" s="70"/>
      <c r="C14" s="70"/>
      <c r="D14" s="35"/>
      <c r="E14" s="35"/>
      <c r="F14" s="70"/>
      <c r="G14" s="71"/>
      <c r="H14" s="5"/>
    </row>
    <row r="15" spans="1:8" ht="27" customHeight="1" thickBot="1">
      <c r="A15" s="70"/>
      <c r="B15" s="70"/>
      <c r="C15" s="70"/>
      <c r="D15" s="35"/>
      <c r="E15" s="35"/>
      <c r="F15" s="70"/>
      <c r="G15" s="71"/>
      <c r="H15" s="6"/>
    </row>
    <row r="16" spans="1:8" ht="21.75" customHeight="1" thickBot="1">
      <c r="A16" s="70" t="s">
        <v>218</v>
      </c>
      <c r="B16" s="70"/>
      <c r="C16" s="70"/>
      <c r="D16" s="35"/>
      <c r="E16" s="35"/>
      <c r="F16" s="72"/>
      <c r="G16" s="77"/>
      <c r="H16" s="7"/>
    </row>
    <row r="17" spans="1:8" ht="16.5" thickBot="1">
      <c r="A17" s="70" t="s">
        <v>9</v>
      </c>
      <c r="B17" s="70"/>
      <c r="C17" s="70"/>
      <c r="D17" s="2"/>
      <c r="E17" s="2"/>
      <c r="F17" s="70" t="s">
        <v>10</v>
      </c>
      <c r="G17" s="71"/>
      <c r="H17" s="8">
        <v>383</v>
      </c>
    </row>
    <row r="18" spans="1:8" ht="15.75" customHeight="1">
      <c r="A18" s="70" t="s">
        <v>214</v>
      </c>
      <c r="B18" s="70"/>
      <c r="C18" s="70"/>
      <c r="D18" s="35"/>
      <c r="E18" s="35"/>
      <c r="F18" s="70"/>
      <c r="G18" s="70"/>
      <c r="H18" s="1"/>
    </row>
    <row r="19" spans="1:8" ht="15.75">
      <c r="A19" s="70"/>
      <c r="B19" s="70"/>
      <c r="C19" s="70"/>
      <c r="D19" s="35"/>
      <c r="E19" s="35"/>
      <c r="F19" s="70"/>
      <c r="G19" s="70"/>
      <c r="H19" s="1"/>
    </row>
    <row r="20" spans="1:8" ht="42" customHeight="1">
      <c r="A20" s="70"/>
      <c r="B20" s="70"/>
      <c r="C20" s="70"/>
      <c r="D20" s="35"/>
      <c r="E20" s="35"/>
      <c r="F20" s="70"/>
      <c r="G20" s="70"/>
      <c r="H20" s="1"/>
    </row>
    <row r="21" spans="1:8" ht="47.25" customHeight="1">
      <c r="A21" s="70" t="s">
        <v>219</v>
      </c>
      <c r="B21" s="70"/>
      <c r="C21" s="70"/>
      <c r="D21" s="72"/>
      <c r="E21" s="72"/>
      <c r="F21" s="70"/>
      <c r="G21" s="70"/>
      <c r="H21" s="1"/>
    </row>
    <row r="22" spans="1:8" ht="26.25" customHeight="1">
      <c r="A22" s="70"/>
      <c r="B22" s="70"/>
      <c r="C22" s="70"/>
      <c r="D22" s="72"/>
      <c r="E22" s="72"/>
      <c r="F22" s="70"/>
      <c r="G22" s="70"/>
      <c r="H22" s="1"/>
    </row>
    <row r="23" spans="1:8" ht="13.5" customHeight="1">
      <c r="A23" s="70"/>
      <c r="B23" s="70"/>
      <c r="C23" s="70"/>
      <c r="D23" s="1"/>
      <c r="E23" s="1"/>
      <c r="F23" s="70"/>
      <c r="G23" s="70"/>
      <c r="H23" s="1"/>
    </row>
    <row r="24" spans="1:8" ht="40.5" customHeight="1" thickBot="1">
      <c r="A24" s="68" t="s">
        <v>11</v>
      </c>
      <c r="B24" s="68"/>
      <c r="C24" s="68"/>
      <c r="D24" s="68"/>
      <c r="E24" s="68"/>
      <c r="F24" s="68"/>
      <c r="G24" s="68"/>
      <c r="H24" s="68"/>
    </row>
    <row r="25" spans="1:8" ht="31.5" customHeight="1">
      <c r="A25" s="80" t="s">
        <v>12</v>
      </c>
      <c r="B25" s="74"/>
      <c r="C25" s="74"/>
      <c r="D25" s="74"/>
      <c r="E25" s="81"/>
      <c r="F25" s="85"/>
      <c r="G25" s="86"/>
      <c r="H25" s="89"/>
    </row>
    <row r="26" spans="1:8" ht="16.5" thickBot="1">
      <c r="A26" s="82" t="s">
        <v>13</v>
      </c>
      <c r="B26" s="83"/>
      <c r="C26" s="83"/>
      <c r="D26" s="83"/>
      <c r="E26" s="84"/>
      <c r="F26" s="87"/>
      <c r="G26" s="88"/>
      <c r="H26" s="89"/>
    </row>
    <row r="27" spans="1:8" ht="16.5" thickBot="1">
      <c r="A27" s="64" t="s">
        <v>14</v>
      </c>
      <c r="B27" s="66"/>
      <c r="C27" s="66"/>
      <c r="D27" s="66"/>
      <c r="E27" s="65"/>
      <c r="F27" s="78"/>
      <c r="G27" s="79"/>
      <c r="H27" s="9"/>
    </row>
    <row r="28" spans="1:8" ht="16.5" thickBot="1">
      <c r="A28" s="64" t="s">
        <v>15</v>
      </c>
      <c r="B28" s="66"/>
      <c r="C28" s="66"/>
      <c r="D28" s="66"/>
      <c r="E28" s="65"/>
      <c r="F28" s="78"/>
      <c r="G28" s="79"/>
      <c r="H28" s="9"/>
    </row>
    <row r="29" spans="1:8" ht="19.5" customHeight="1" thickBot="1">
      <c r="A29" s="64" t="s">
        <v>16</v>
      </c>
      <c r="B29" s="66"/>
      <c r="C29" s="66"/>
      <c r="D29" s="66"/>
      <c r="E29" s="66"/>
      <c r="F29" s="66"/>
      <c r="G29" s="66"/>
      <c r="H29" s="65"/>
    </row>
    <row r="30" spans="1:8" ht="143.25" customHeight="1" thickBot="1">
      <c r="A30" s="64" t="s">
        <v>220</v>
      </c>
      <c r="B30" s="66"/>
      <c r="C30" s="66"/>
      <c r="D30" s="66"/>
      <c r="E30" s="66"/>
      <c r="F30" s="66"/>
      <c r="G30" s="66"/>
      <c r="H30" s="65"/>
    </row>
    <row r="31" spans="1:8" ht="31.5" customHeight="1" thickBot="1">
      <c r="A31" s="64" t="s">
        <v>215</v>
      </c>
      <c r="B31" s="66"/>
      <c r="C31" s="66"/>
      <c r="D31" s="66"/>
      <c r="E31" s="66"/>
      <c r="F31" s="66"/>
      <c r="G31" s="66"/>
      <c r="H31" s="65"/>
    </row>
    <row r="32" spans="1:8" ht="63.75" customHeight="1" thickBot="1">
      <c r="A32" s="64" t="s">
        <v>221</v>
      </c>
      <c r="B32" s="66"/>
      <c r="C32" s="66"/>
      <c r="D32" s="66"/>
      <c r="E32" s="66"/>
      <c r="F32" s="66"/>
      <c r="G32" s="66"/>
      <c r="H32" s="65"/>
    </row>
    <row r="33" spans="1:8" ht="16.5" thickBot="1">
      <c r="A33" s="64" t="s">
        <v>17</v>
      </c>
      <c r="B33" s="66"/>
      <c r="C33" s="66"/>
      <c r="D33" s="66"/>
      <c r="E33" s="65"/>
      <c r="F33" s="64"/>
      <c r="G33" s="65"/>
      <c r="H33" s="6"/>
    </row>
    <row r="34" spans="1:8" ht="49.5" customHeight="1" thickBot="1">
      <c r="A34" s="64" t="s">
        <v>18</v>
      </c>
      <c r="B34" s="66"/>
      <c r="C34" s="66"/>
      <c r="D34" s="66"/>
      <c r="E34" s="65"/>
      <c r="F34" s="64" t="s">
        <v>224</v>
      </c>
      <c r="G34" s="65"/>
      <c r="H34" s="36" t="s">
        <v>225</v>
      </c>
    </row>
    <row r="35" spans="1:8" ht="31.5" customHeight="1" thickBot="1">
      <c r="A35" s="64" t="s">
        <v>19</v>
      </c>
      <c r="B35" s="66"/>
      <c r="C35" s="66"/>
      <c r="D35" s="66"/>
      <c r="E35" s="65"/>
      <c r="F35" s="64"/>
      <c r="G35" s="65"/>
      <c r="H35" s="6"/>
    </row>
    <row r="36" spans="1:8" ht="16.5" thickBot="1">
      <c r="A36" s="64"/>
      <c r="B36" s="66"/>
      <c r="C36" s="66"/>
      <c r="D36" s="66"/>
      <c r="E36" s="65"/>
      <c r="F36" s="64"/>
      <c r="G36" s="65"/>
      <c r="H36" s="22"/>
    </row>
    <row r="37" spans="1:8" ht="16.5" thickBot="1">
      <c r="A37" s="64" t="s">
        <v>20</v>
      </c>
      <c r="B37" s="66"/>
      <c r="C37" s="66"/>
      <c r="D37" s="66"/>
      <c r="E37" s="65"/>
      <c r="F37" s="64" t="s">
        <v>228</v>
      </c>
      <c r="G37" s="65"/>
      <c r="H37" s="6"/>
    </row>
    <row r="38" spans="1:8" ht="16.5" thickBot="1">
      <c r="A38" s="64" t="s">
        <v>21</v>
      </c>
      <c r="B38" s="66"/>
      <c r="C38" s="66"/>
      <c r="D38" s="66"/>
      <c r="E38" s="65"/>
      <c r="F38" s="90">
        <v>174</v>
      </c>
      <c r="G38" s="91"/>
      <c r="H38" s="6"/>
    </row>
    <row r="39" spans="1:8" ht="48" customHeight="1" thickBot="1">
      <c r="A39" s="64" t="s">
        <v>22</v>
      </c>
      <c r="B39" s="66"/>
      <c r="C39" s="66"/>
      <c r="D39" s="66"/>
      <c r="E39" s="65"/>
      <c r="F39" s="90" t="s">
        <v>226</v>
      </c>
      <c r="G39" s="92"/>
      <c r="H39" s="91"/>
    </row>
    <row r="40" spans="1:8" ht="16.5" thickBot="1">
      <c r="A40" s="64"/>
      <c r="B40" s="66"/>
      <c r="C40" s="66"/>
      <c r="D40" s="66"/>
      <c r="E40" s="65"/>
      <c r="F40" s="64"/>
      <c r="G40" s="65"/>
      <c r="H40" s="6"/>
    </row>
    <row r="41" spans="1:8" ht="31.5" customHeight="1" thickBot="1">
      <c r="A41" s="64" t="s">
        <v>23</v>
      </c>
      <c r="B41" s="66"/>
      <c r="C41" s="66"/>
      <c r="D41" s="66"/>
      <c r="E41" s="65"/>
      <c r="F41" s="90" t="s">
        <v>229</v>
      </c>
      <c r="G41" s="92"/>
      <c r="H41" s="91"/>
    </row>
    <row r="42" spans="1:8">
      <c r="A42" s="10"/>
      <c r="B42" s="10"/>
      <c r="C42" s="10"/>
      <c r="D42" s="10"/>
      <c r="E42" s="10"/>
      <c r="F42" s="10"/>
      <c r="G42" s="10"/>
      <c r="H42" s="10"/>
    </row>
    <row r="43" spans="1:8" ht="15.75">
      <c r="A43" s="11"/>
    </row>
    <row r="44" spans="1:8" ht="15.75">
      <c r="A44" s="11"/>
    </row>
    <row r="142" spans="1:1" ht="15.75">
      <c r="A142" s="17"/>
    </row>
  </sheetData>
  <mergeCells count="62">
    <mergeCell ref="A40:E40"/>
    <mergeCell ref="F40:G40"/>
    <mergeCell ref="A41:E41"/>
    <mergeCell ref="A37:E37"/>
    <mergeCell ref="F37:G37"/>
    <mergeCell ref="A38:E38"/>
    <mergeCell ref="F38:G38"/>
    <mergeCell ref="A39:E39"/>
    <mergeCell ref="F39:H39"/>
    <mergeCell ref="F41:H41"/>
    <mergeCell ref="A34:E34"/>
    <mergeCell ref="F34:G34"/>
    <mergeCell ref="A35:E35"/>
    <mergeCell ref="F35:G35"/>
    <mergeCell ref="A29:H29"/>
    <mergeCell ref="A30:H30"/>
    <mergeCell ref="A31:H31"/>
    <mergeCell ref="A32:H32"/>
    <mergeCell ref="A33:E33"/>
    <mergeCell ref="F33:G33"/>
    <mergeCell ref="A28:E28"/>
    <mergeCell ref="F28:G28"/>
    <mergeCell ref="A21:C23"/>
    <mergeCell ref="F21:G21"/>
    <mergeCell ref="F22:G22"/>
    <mergeCell ref="F23:G23"/>
    <mergeCell ref="A24:H24"/>
    <mergeCell ref="A25:E25"/>
    <mergeCell ref="A26:E26"/>
    <mergeCell ref="F25:G26"/>
    <mergeCell ref="H25:H26"/>
    <mergeCell ref="A27:E27"/>
    <mergeCell ref="F27:G27"/>
    <mergeCell ref="D21:E22"/>
    <mergeCell ref="F12:G12"/>
    <mergeCell ref="F13:G13"/>
    <mergeCell ref="F14:G14"/>
    <mergeCell ref="F15:G15"/>
    <mergeCell ref="A16:C16"/>
    <mergeCell ref="F16:G16"/>
    <mergeCell ref="E1:H1"/>
    <mergeCell ref="E3:H3"/>
    <mergeCell ref="E5:F5"/>
    <mergeCell ref="G5:H5"/>
    <mergeCell ref="E4:H4"/>
    <mergeCell ref="E2:H2"/>
    <mergeCell ref="F36:G36"/>
    <mergeCell ref="A36:E36"/>
    <mergeCell ref="E6:H6"/>
    <mergeCell ref="A7:H7"/>
    <mergeCell ref="A8:H8"/>
    <mergeCell ref="F9:G9"/>
    <mergeCell ref="F10:G10"/>
    <mergeCell ref="A11:E11"/>
    <mergeCell ref="F11:G11"/>
    <mergeCell ref="A17:C17"/>
    <mergeCell ref="F17:G17"/>
    <mergeCell ref="A18:C20"/>
    <mergeCell ref="F18:G18"/>
    <mergeCell ref="F19:G19"/>
    <mergeCell ref="F20:G20"/>
    <mergeCell ref="A12:C15"/>
  </mergeCells>
  <pageMargins left="0.70866141732283472" right="0.3" top="0.74803149606299213" bottom="0.74803149606299213" header="0.31496062992125984" footer="0.31496062992125984"/>
  <pageSetup paperSize="9" orientation="portrait" verticalDpi="0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103"/>
  <sheetViews>
    <sheetView workbookViewId="0">
      <selection activeCell="C77" sqref="C77"/>
    </sheetView>
  </sheetViews>
  <sheetFormatPr defaultRowHeight="15"/>
  <cols>
    <col min="1" max="1" width="6.42578125" customWidth="1"/>
    <col min="2" max="2" width="48.140625" customWidth="1"/>
    <col min="3" max="3" width="22.85546875" customWidth="1"/>
  </cols>
  <sheetData>
    <row r="1" spans="1:3" ht="15.75">
      <c r="A1" s="94" t="s">
        <v>24</v>
      </c>
      <c r="B1" s="94"/>
      <c r="C1" s="94"/>
    </row>
    <row r="2" spans="1:3" ht="15.75">
      <c r="A2" s="95" t="s">
        <v>213</v>
      </c>
      <c r="B2" s="94"/>
      <c r="C2" s="94"/>
    </row>
    <row r="3" spans="1:3" ht="15.75">
      <c r="A3" s="13"/>
    </row>
    <row r="4" spans="1:3" ht="22.5" customHeight="1">
      <c r="A4" s="37" t="s">
        <v>25</v>
      </c>
      <c r="B4" s="37" t="s">
        <v>26</v>
      </c>
      <c r="C4" s="37" t="s">
        <v>27</v>
      </c>
    </row>
    <row r="5" spans="1:3" ht="15.75">
      <c r="A5" s="37">
        <v>1</v>
      </c>
      <c r="B5" s="37">
        <v>2</v>
      </c>
      <c r="C5" s="37">
        <v>3</v>
      </c>
    </row>
    <row r="6" spans="1:3" ht="18" customHeight="1">
      <c r="A6" s="25"/>
      <c r="B6" s="25" t="s">
        <v>28</v>
      </c>
      <c r="C6" s="25">
        <v>45333.4</v>
      </c>
    </row>
    <row r="7" spans="1:3" ht="15.75">
      <c r="A7" s="25"/>
      <c r="B7" s="25" t="s">
        <v>29</v>
      </c>
      <c r="C7" s="25"/>
    </row>
    <row r="8" spans="1:3" ht="32.25" customHeight="1">
      <c r="A8" s="25"/>
      <c r="B8" s="25" t="s">
        <v>30</v>
      </c>
      <c r="C8" s="25">
        <v>1770.1</v>
      </c>
    </row>
    <row r="9" spans="1:3" ht="18.75" customHeight="1">
      <c r="A9" s="25"/>
      <c r="B9" s="32" t="s">
        <v>31</v>
      </c>
      <c r="C9" s="25"/>
    </row>
    <row r="10" spans="1:3" ht="66" customHeight="1">
      <c r="A10" s="25"/>
      <c r="B10" s="25" t="s">
        <v>32</v>
      </c>
      <c r="C10" s="25">
        <v>1770.1</v>
      </c>
    </row>
    <row r="11" spans="1:3" ht="66.75" customHeight="1">
      <c r="A11" s="25"/>
      <c r="B11" s="25" t="s">
        <v>33</v>
      </c>
      <c r="C11" s="25"/>
    </row>
    <row r="12" spans="1:3" ht="65.25" customHeight="1">
      <c r="A12" s="25"/>
      <c r="B12" s="25" t="s">
        <v>34</v>
      </c>
      <c r="C12" s="25"/>
    </row>
    <row r="13" spans="1:3" ht="34.5" customHeight="1">
      <c r="A13" s="25"/>
      <c r="B13" s="25" t="s">
        <v>35</v>
      </c>
      <c r="C13" s="42">
        <v>543</v>
      </c>
    </row>
    <row r="14" spans="1:3" ht="37.5" customHeight="1">
      <c r="A14" s="25"/>
      <c r="B14" s="25" t="s">
        <v>36</v>
      </c>
      <c r="C14" s="25">
        <v>25519.599999999999</v>
      </c>
    </row>
    <row r="15" spans="1:3" ht="18.75" customHeight="1">
      <c r="A15" s="25"/>
      <c r="B15" s="32" t="s">
        <v>31</v>
      </c>
      <c r="C15" s="25"/>
    </row>
    <row r="16" spans="1:3" ht="33.75" customHeight="1">
      <c r="A16" s="25"/>
      <c r="B16" s="25" t="s">
        <v>37</v>
      </c>
      <c r="C16" s="25">
        <v>14432.7</v>
      </c>
    </row>
    <row r="17" spans="1:3" ht="33" customHeight="1">
      <c r="A17" s="25"/>
      <c r="B17" s="25" t="s">
        <v>38</v>
      </c>
      <c r="C17" s="25">
        <v>4663.3999999999996</v>
      </c>
    </row>
    <row r="18" spans="1:3" ht="19.5" customHeight="1">
      <c r="A18" s="25"/>
      <c r="B18" s="25" t="s">
        <v>39</v>
      </c>
      <c r="C18" s="25">
        <v>112.6</v>
      </c>
    </row>
    <row r="19" spans="1:3" ht="15.75">
      <c r="A19" s="25"/>
      <c r="B19" s="25" t="s">
        <v>29</v>
      </c>
      <c r="C19" s="25"/>
    </row>
    <row r="20" spans="1:3" ht="18" customHeight="1">
      <c r="A20" s="25"/>
      <c r="B20" s="25" t="s">
        <v>40</v>
      </c>
      <c r="C20" s="25">
        <v>17.8</v>
      </c>
    </row>
    <row r="21" spans="1:3" ht="18.75" customHeight="1">
      <c r="A21" s="25"/>
      <c r="B21" s="32" t="s">
        <v>31</v>
      </c>
      <c r="C21" s="25"/>
    </row>
    <row r="22" spans="1:3" ht="22.5" customHeight="1">
      <c r="A22" s="25"/>
      <c r="B22" s="25" t="s">
        <v>41</v>
      </c>
      <c r="C22" s="25">
        <v>17.8</v>
      </c>
    </row>
    <row r="23" spans="1:3" ht="48.75" customHeight="1">
      <c r="A23" s="25"/>
      <c r="B23" s="25" t="s">
        <v>42</v>
      </c>
      <c r="C23" s="25"/>
    </row>
    <row r="24" spans="1:3" ht="19.5" customHeight="1">
      <c r="A24" s="25"/>
      <c r="B24" s="32" t="s">
        <v>31</v>
      </c>
      <c r="C24" s="25"/>
    </row>
    <row r="25" spans="1:3" ht="15.75">
      <c r="A25" s="25"/>
      <c r="B25" s="40" t="s">
        <v>184</v>
      </c>
      <c r="C25" s="25"/>
    </row>
    <row r="26" spans="1:3" ht="15.75">
      <c r="A26" s="25"/>
      <c r="B26" s="40" t="s">
        <v>185</v>
      </c>
      <c r="C26" s="25"/>
    </row>
    <row r="27" spans="1:3" ht="23.25" customHeight="1">
      <c r="A27" s="25"/>
      <c r="B27" s="25" t="s">
        <v>43</v>
      </c>
      <c r="C27" s="25"/>
    </row>
    <row r="28" spans="1:3" ht="18.75" customHeight="1">
      <c r="A28" s="25"/>
      <c r="B28" s="32" t="s">
        <v>31</v>
      </c>
      <c r="C28" s="25"/>
    </row>
    <row r="29" spans="1:3" ht="15.75">
      <c r="A29" s="25"/>
      <c r="B29" s="40" t="s">
        <v>186</v>
      </c>
      <c r="C29" s="25"/>
    </row>
    <row r="30" spans="1:3" ht="15.75">
      <c r="A30" s="25"/>
      <c r="B30" s="40" t="s">
        <v>187</v>
      </c>
      <c r="C30" s="25"/>
    </row>
    <row r="31" spans="1:3" ht="49.5" customHeight="1">
      <c r="A31" s="25"/>
      <c r="B31" s="25" t="s">
        <v>188</v>
      </c>
      <c r="C31" s="25"/>
    </row>
    <row r="32" spans="1:3" ht="18.75" customHeight="1">
      <c r="A32" s="25"/>
      <c r="B32" s="32" t="s">
        <v>31</v>
      </c>
      <c r="C32" s="25"/>
    </row>
    <row r="33" spans="1:3" ht="33.75" customHeight="1">
      <c r="A33" s="25"/>
      <c r="B33" s="25" t="s">
        <v>44</v>
      </c>
      <c r="C33" s="25"/>
    </row>
    <row r="34" spans="1:3" ht="21.75" customHeight="1">
      <c r="A34" s="25"/>
      <c r="B34" s="25" t="s">
        <v>45</v>
      </c>
      <c r="C34" s="25"/>
    </row>
    <row r="35" spans="1:3" ht="19.5" customHeight="1">
      <c r="A35" s="25"/>
      <c r="B35" s="25" t="s">
        <v>46</v>
      </c>
      <c r="C35" s="25"/>
    </row>
    <row r="36" spans="1:3" ht="50.25" customHeight="1">
      <c r="A36" s="25"/>
      <c r="B36" s="25" t="s">
        <v>47</v>
      </c>
      <c r="C36" s="25"/>
    </row>
    <row r="37" spans="1:3" ht="18" customHeight="1">
      <c r="A37" s="25"/>
      <c r="B37" s="32" t="s">
        <v>31</v>
      </c>
      <c r="C37" s="25"/>
    </row>
    <row r="38" spans="1:3" ht="15.75">
      <c r="A38" s="25"/>
      <c r="B38" s="40" t="s">
        <v>189</v>
      </c>
      <c r="C38" s="25"/>
    </row>
    <row r="39" spans="1:3" ht="15.75">
      <c r="A39" s="25"/>
      <c r="B39" s="40" t="s">
        <v>190</v>
      </c>
      <c r="C39" s="25"/>
    </row>
    <row r="40" spans="1:3" ht="51" customHeight="1">
      <c r="A40" s="25"/>
      <c r="B40" s="25" t="s">
        <v>48</v>
      </c>
      <c r="C40" s="25">
        <v>94.8</v>
      </c>
    </row>
    <row r="41" spans="1:3" ht="21.75" customHeight="1">
      <c r="A41" s="25"/>
      <c r="B41" s="32" t="s">
        <v>31</v>
      </c>
      <c r="C41" s="25"/>
    </row>
    <row r="42" spans="1:3" ht="20.25" customHeight="1">
      <c r="A42" s="25"/>
      <c r="B42" s="25" t="s">
        <v>49</v>
      </c>
      <c r="C42" s="25"/>
    </row>
    <row r="43" spans="1:3" ht="36" customHeight="1">
      <c r="A43" s="25"/>
      <c r="B43" s="25" t="s">
        <v>50</v>
      </c>
      <c r="C43" s="25"/>
    </row>
    <row r="44" spans="1:3" ht="23.25" customHeight="1">
      <c r="A44" s="25"/>
      <c r="B44" s="25" t="s">
        <v>51</v>
      </c>
      <c r="C44" s="25"/>
    </row>
    <row r="45" spans="1:3" ht="34.5" customHeight="1">
      <c r="A45" s="25"/>
      <c r="B45" s="25" t="s">
        <v>52</v>
      </c>
      <c r="C45" s="25"/>
    </row>
    <row r="46" spans="1:3" ht="38.25" customHeight="1">
      <c r="A46" s="25"/>
      <c r="B46" s="25" t="s">
        <v>53</v>
      </c>
      <c r="C46" s="25">
        <v>20.2</v>
      </c>
    </row>
    <row r="47" spans="1:3" ht="35.25" customHeight="1">
      <c r="A47" s="25"/>
      <c r="B47" s="25" t="s">
        <v>54</v>
      </c>
      <c r="C47" s="25"/>
    </row>
    <row r="48" spans="1:3" ht="21" customHeight="1">
      <c r="A48" s="25"/>
      <c r="B48" s="25" t="s">
        <v>55</v>
      </c>
      <c r="C48" s="25"/>
    </row>
    <row r="49" spans="1:3" ht="36" customHeight="1">
      <c r="A49" s="25"/>
      <c r="B49" s="25" t="s">
        <v>56</v>
      </c>
      <c r="C49" s="25"/>
    </row>
    <row r="50" spans="1:3" ht="33" customHeight="1">
      <c r="A50" s="25"/>
      <c r="B50" s="25" t="s">
        <v>57</v>
      </c>
      <c r="C50" s="25"/>
    </row>
    <row r="51" spans="1:3" ht="35.25" customHeight="1">
      <c r="A51" s="25"/>
      <c r="B51" s="25" t="s">
        <v>58</v>
      </c>
      <c r="C51" s="25"/>
    </row>
    <row r="52" spans="1:3" ht="33.75" customHeight="1">
      <c r="A52" s="25"/>
      <c r="B52" s="25" t="s">
        <v>59</v>
      </c>
      <c r="C52" s="25">
        <v>74.599999999999994</v>
      </c>
    </row>
    <row r="53" spans="1:3" ht="24" customHeight="1">
      <c r="A53" s="25"/>
      <c r="B53" s="25" t="s">
        <v>60</v>
      </c>
      <c r="C53" s="25"/>
    </row>
    <row r="54" spans="1:3" ht="65.25" customHeight="1">
      <c r="A54" s="25"/>
      <c r="B54" s="25" t="s">
        <v>61</v>
      </c>
      <c r="C54" s="25"/>
    </row>
    <row r="55" spans="1:3" ht="20.25" customHeight="1">
      <c r="A55" s="25"/>
      <c r="B55" s="32" t="s">
        <v>31</v>
      </c>
      <c r="C55" s="25"/>
    </row>
    <row r="56" spans="1:3" ht="21" customHeight="1">
      <c r="A56" s="25"/>
      <c r="B56" s="25" t="s">
        <v>62</v>
      </c>
      <c r="C56" s="25"/>
    </row>
    <row r="57" spans="1:3" ht="33.75" customHeight="1">
      <c r="A57" s="25"/>
      <c r="B57" s="25" t="s">
        <v>63</v>
      </c>
      <c r="C57" s="25"/>
    </row>
    <row r="58" spans="1:3" ht="21.75" customHeight="1">
      <c r="A58" s="25"/>
      <c r="B58" s="25" t="s">
        <v>64</v>
      </c>
      <c r="C58" s="25"/>
    </row>
    <row r="59" spans="1:3" ht="33" customHeight="1">
      <c r="A59" s="25"/>
      <c r="B59" s="25" t="s">
        <v>65</v>
      </c>
      <c r="C59" s="25"/>
    </row>
    <row r="60" spans="1:3" ht="33.75" customHeight="1">
      <c r="A60" s="25"/>
      <c r="B60" s="25" t="s">
        <v>66</v>
      </c>
      <c r="C60" s="25"/>
    </row>
    <row r="61" spans="1:3" ht="33.75" customHeight="1">
      <c r="A61" s="25"/>
      <c r="B61" s="25" t="s">
        <v>67</v>
      </c>
      <c r="C61" s="25"/>
    </row>
    <row r="62" spans="1:3" ht="20.25" customHeight="1">
      <c r="A62" s="25"/>
      <c r="B62" s="25" t="s">
        <v>68</v>
      </c>
      <c r="C62" s="25"/>
    </row>
    <row r="63" spans="1:3" ht="34.5" customHeight="1">
      <c r="A63" s="25"/>
      <c r="B63" s="25" t="s">
        <v>69</v>
      </c>
      <c r="C63" s="25"/>
    </row>
    <row r="64" spans="1:3" ht="34.5" customHeight="1">
      <c r="A64" s="25"/>
      <c r="B64" s="25" t="s">
        <v>70</v>
      </c>
      <c r="C64" s="25"/>
    </row>
    <row r="65" spans="1:3" ht="36" customHeight="1">
      <c r="A65" s="25"/>
      <c r="B65" s="25" t="s">
        <v>71</v>
      </c>
      <c r="C65" s="25"/>
    </row>
    <row r="66" spans="1:3" ht="33" customHeight="1">
      <c r="A66" s="25"/>
      <c r="B66" s="25" t="s">
        <v>72</v>
      </c>
      <c r="C66" s="25"/>
    </row>
    <row r="67" spans="1:3" ht="19.5" customHeight="1">
      <c r="A67" s="25"/>
      <c r="B67" s="25" t="s">
        <v>73</v>
      </c>
      <c r="C67" s="25"/>
    </row>
    <row r="68" spans="1:3" ht="19.5" customHeight="1">
      <c r="A68" s="25"/>
      <c r="B68" s="25" t="s">
        <v>74</v>
      </c>
      <c r="C68" s="25">
        <v>344.6</v>
      </c>
    </row>
    <row r="69" spans="1:3" ht="15.75">
      <c r="A69" s="93"/>
      <c r="B69" s="25" t="s">
        <v>29</v>
      </c>
      <c r="C69" s="93"/>
    </row>
    <row r="70" spans="1:3" ht="19.5" customHeight="1">
      <c r="A70" s="93"/>
      <c r="B70" s="25" t="s">
        <v>75</v>
      </c>
      <c r="C70" s="93"/>
    </row>
    <row r="71" spans="1:3" ht="21.75" customHeight="1">
      <c r="A71" s="25"/>
      <c r="B71" s="25" t="s">
        <v>76</v>
      </c>
      <c r="C71" s="25"/>
    </row>
    <row r="72" spans="1:3" ht="18" customHeight="1">
      <c r="A72" s="25"/>
      <c r="B72" s="32" t="s">
        <v>31</v>
      </c>
      <c r="C72" s="25"/>
    </row>
    <row r="73" spans="1:3" ht="33.75" customHeight="1">
      <c r="A73" s="25"/>
      <c r="B73" s="25" t="s">
        <v>77</v>
      </c>
      <c r="C73" s="25"/>
    </row>
    <row r="74" spans="1:3" ht="51.75" customHeight="1">
      <c r="A74" s="25"/>
      <c r="B74" s="25" t="s">
        <v>78</v>
      </c>
      <c r="C74" s="25">
        <v>344.6</v>
      </c>
    </row>
    <row r="75" spans="1:3" ht="19.5" customHeight="1">
      <c r="A75" s="25"/>
      <c r="B75" s="32" t="s">
        <v>31</v>
      </c>
      <c r="C75" s="25"/>
    </row>
    <row r="76" spans="1:3" ht="33.75" customHeight="1">
      <c r="A76" s="25"/>
      <c r="B76" s="25" t="s">
        <v>79</v>
      </c>
      <c r="C76" s="25">
        <v>344.6</v>
      </c>
    </row>
    <row r="77" spans="1:3" ht="21.75" customHeight="1">
      <c r="A77" s="25"/>
      <c r="B77" s="25" t="s">
        <v>80</v>
      </c>
      <c r="C77" s="25"/>
    </row>
    <row r="78" spans="1:3" ht="18" customHeight="1">
      <c r="A78" s="25"/>
      <c r="B78" s="25" t="s">
        <v>81</v>
      </c>
      <c r="C78" s="25"/>
    </row>
    <row r="79" spans="1:3" ht="22.5" customHeight="1">
      <c r="A79" s="25"/>
      <c r="B79" s="25" t="s">
        <v>82</v>
      </c>
      <c r="C79" s="25"/>
    </row>
    <row r="80" spans="1:3" ht="23.25" customHeight="1">
      <c r="A80" s="25"/>
      <c r="B80" s="25" t="s">
        <v>83</v>
      </c>
      <c r="C80" s="25"/>
    </row>
    <row r="81" spans="1:3" ht="20.25" customHeight="1">
      <c r="A81" s="25"/>
      <c r="B81" s="25" t="s">
        <v>84</v>
      </c>
      <c r="C81" s="25"/>
    </row>
    <row r="82" spans="1:3" ht="24.75" customHeight="1">
      <c r="A82" s="25"/>
      <c r="B82" s="25" t="s">
        <v>85</v>
      </c>
      <c r="C82" s="25"/>
    </row>
    <row r="83" spans="1:3" ht="32.25" customHeight="1">
      <c r="A83" s="25"/>
      <c r="B83" s="25" t="s">
        <v>86</v>
      </c>
      <c r="C83" s="25"/>
    </row>
    <row r="84" spans="1:3" ht="34.5" customHeight="1">
      <c r="A84" s="25"/>
      <c r="B84" s="25" t="s">
        <v>87</v>
      </c>
      <c r="C84" s="25"/>
    </row>
    <row r="85" spans="1:3" ht="21.75" customHeight="1">
      <c r="A85" s="25"/>
      <c r="B85" s="25" t="s">
        <v>88</v>
      </c>
      <c r="C85" s="25"/>
    </row>
    <row r="86" spans="1:3" ht="21.75" customHeight="1">
      <c r="A86" s="25"/>
      <c r="B86" s="25" t="s">
        <v>89</v>
      </c>
      <c r="C86" s="25"/>
    </row>
    <row r="87" spans="1:3" ht="22.5" customHeight="1">
      <c r="A87" s="25"/>
      <c r="B87" s="25" t="s">
        <v>90</v>
      </c>
      <c r="C87" s="25"/>
    </row>
    <row r="88" spans="1:3" ht="22.5" customHeight="1">
      <c r="A88" s="25"/>
      <c r="B88" s="25" t="s">
        <v>91</v>
      </c>
      <c r="C88" s="25"/>
    </row>
    <row r="89" spans="1:3" ht="63" customHeight="1">
      <c r="A89" s="25"/>
      <c r="B89" s="25" t="s">
        <v>92</v>
      </c>
      <c r="C89" s="25"/>
    </row>
    <row r="90" spans="1:3" ht="19.5" customHeight="1">
      <c r="A90" s="25"/>
      <c r="B90" s="32" t="s">
        <v>31</v>
      </c>
      <c r="C90" s="25"/>
    </row>
    <row r="91" spans="1:3" ht="31.5" customHeight="1">
      <c r="A91" s="25"/>
      <c r="B91" s="25" t="s">
        <v>93</v>
      </c>
      <c r="C91" s="25"/>
    </row>
    <row r="92" spans="1:3" ht="24" customHeight="1">
      <c r="A92" s="25"/>
      <c r="B92" s="25" t="s">
        <v>94</v>
      </c>
      <c r="C92" s="25"/>
    </row>
    <row r="93" spans="1:3" ht="19.5" customHeight="1">
      <c r="A93" s="25"/>
      <c r="B93" s="25" t="s">
        <v>95</v>
      </c>
      <c r="C93" s="25"/>
    </row>
    <row r="94" spans="1:3" ht="22.5" customHeight="1">
      <c r="A94" s="25"/>
      <c r="B94" s="25" t="s">
        <v>96</v>
      </c>
      <c r="C94" s="25"/>
    </row>
    <row r="95" spans="1:3" ht="18.75" customHeight="1">
      <c r="A95" s="25"/>
      <c r="B95" s="25" t="s">
        <v>97</v>
      </c>
      <c r="C95" s="25"/>
    </row>
    <row r="96" spans="1:3" ht="20.25" customHeight="1">
      <c r="A96" s="25"/>
      <c r="B96" s="25" t="s">
        <v>98</v>
      </c>
      <c r="C96" s="25"/>
    </row>
    <row r="97" spans="1:3" ht="20.25" customHeight="1">
      <c r="A97" s="25"/>
      <c r="B97" s="25" t="s">
        <v>99</v>
      </c>
      <c r="C97" s="25"/>
    </row>
    <row r="98" spans="1:3" ht="33.75" customHeight="1">
      <c r="A98" s="25"/>
      <c r="B98" s="25" t="s">
        <v>100</v>
      </c>
      <c r="C98" s="25"/>
    </row>
    <row r="99" spans="1:3" ht="37.5" customHeight="1">
      <c r="A99" s="25"/>
      <c r="B99" s="25" t="s">
        <v>101</v>
      </c>
      <c r="C99" s="25"/>
    </row>
    <row r="100" spans="1:3" ht="19.5" customHeight="1">
      <c r="A100" s="25"/>
      <c r="B100" s="25" t="s">
        <v>102</v>
      </c>
      <c r="C100" s="25"/>
    </row>
    <row r="101" spans="1:3" ht="21" customHeight="1">
      <c r="A101" s="25"/>
      <c r="B101" s="25" t="s">
        <v>103</v>
      </c>
      <c r="C101" s="25"/>
    </row>
    <row r="102" spans="1:3" ht="17.25" customHeight="1">
      <c r="A102" s="25"/>
      <c r="B102" s="25" t="s">
        <v>104</v>
      </c>
      <c r="C102" s="25"/>
    </row>
    <row r="103" spans="1:3" ht="19.5" customHeight="1">
      <c r="A103" s="25"/>
      <c r="B103" s="25" t="s">
        <v>105</v>
      </c>
      <c r="C103" s="25"/>
    </row>
  </sheetData>
  <mergeCells count="4">
    <mergeCell ref="A69:A70"/>
    <mergeCell ref="C69:C70"/>
    <mergeCell ref="A1:C1"/>
    <mergeCell ref="A2:C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18"/>
  <sheetViews>
    <sheetView tabSelected="1" workbookViewId="0">
      <selection activeCell="D10" sqref="D10"/>
    </sheetView>
  </sheetViews>
  <sheetFormatPr defaultRowHeight="15"/>
  <cols>
    <col min="1" max="1" width="27" customWidth="1"/>
    <col min="2" max="2" width="12" style="33" customWidth="1"/>
    <col min="3" max="3" width="10.140625" bestFit="1" customWidth="1"/>
    <col min="4" max="4" width="14.42578125" customWidth="1"/>
    <col min="5" max="5" width="16.7109375" customWidth="1"/>
    <col min="6" max="6" width="15.7109375" customWidth="1"/>
    <col min="7" max="7" width="15.85546875" customWidth="1"/>
    <col min="8" max="8" width="10.5703125" customWidth="1"/>
    <col min="9" max="9" width="13.42578125" customWidth="1"/>
  </cols>
  <sheetData>
    <row r="1" spans="1:9" ht="15.75">
      <c r="A1" s="94" t="s">
        <v>106</v>
      </c>
      <c r="B1" s="94"/>
      <c r="C1" s="94"/>
      <c r="D1" s="94"/>
      <c r="E1" s="94"/>
      <c r="F1" s="94"/>
      <c r="G1" s="94"/>
      <c r="H1" s="94"/>
      <c r="I1" s="94"/>
    </row>
    <row r="2" spans="1:9" ht="15.75">
      <c r="A2" s="95" t="s">
        <v>233</v>
      </c>
      <c r="B2" s="94"/>
      <c r="C2" s="94"/>
      <c r="D2" s="94"/>
      <c r="E2" s="94"/>
      <c r="F2" s="94"/>
      <c r="G2" s="94"/>
      <c r="H2" s="94"/>
      <c r="I2" s="94"/>
    </row>
    <row r="3" spans="1:9" ht="15.75">
      <c r="A3" s="12"/>
    </row>
    <row r="4" spans="1:9" ht="15.75">
      <c r="A4" s="96" t="s">
        <v>26</v>
      </c>
      <c r="B4" s="96" t="s">
        <v>107</v>
      </c>
      <c r="C4" s="96" t="s">
        <v>108</v>
      </c>
      <c r="D4" s="96"/>
      <c r="E4" s="96"/>
      <c r="F4" s="96"/>
      <c r="G4" s="96"/>
      <c r="H4" s="96"/>
      <c r="I4" s="96"/>
    </row>
    <row r="5" spans="1:9" ht="15.75">
      <c r="A5" s="96"/>
      <c r="B5" s="96"/>
      <c r="C5" s="96" t="s">
        <v>109</v>
      </c>
      <c r="D5" s="96" t="s">
        <v>31</v>
      </c>
      <c r="E5" s="96"/>
      <c r="F5" s="96"/>
      <c r="G5" s="96"/>
      <c r="H5" s="96"/>
      <c r="I5" s="96"/>
    </row>
    <row r="6" spans="1:9" ht="99.75" customHeight="1">
      <c r="A6" s="96"/>
      <c r="B6" s="96"/>
      <c r="C6" s="96"/>
      <c r="D6" s="96" t="s">
        <v>216</v>
      </c>
      <c r="E6" s="97" t="s">
        <v>110</v>
      </c>
      <c r="F6" s="96" t="s">
        <v>111</v>
      </c>
      <c r="G6" s="96" t="s">
        <v>112</v>
      </c>
      <c r="H6" s="96" t="s">
        <v>113</v>
      </c>
      <c r="I6" s="96"/>
    </row>
    <row r="7" spans="1:9" ht="44.25" customHeight="1">
      <c r="A7" s="96"/>
      <c r="B7" s="96"/>
      <c r="C7" s="96"/>
      <c r="D7" s="96"/>
      <c r="E7" s="97"/>
      <c r="F7" s="96"/>
      <c r="G7" s="96"/>
      <c r="H7" s="26" t="s">
        <v>109</v>
      </c>
      <c r="I7" s="26" t="s">
        <v>114</v>
      </c>
    </row>
    <row r="8" spans="1:9" ht="15.75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</row>
    <row r="9" spans="1:9" ht="35.25" customHeight="1">
      <c r="A9" s="25" t="s">
        <v>115</v>
      </c>
      <c r="B9" s="29" t="s">
        <v>116</v>
      </c>
      <c r="C9" s="28">
        <f>D9+E9+H9</f>
        <v>33790029</v>
      </c>
      <c r="D9" s="28">
        <v>31006446</v>
      </c>
      <c r="E9" s="28">
        <v>2515983</v>
      </c>
      <c r="F9" s="28"/>
      <c r="G9" s="28"/>
      <c r="H9" s="28">
        <v>267600</v>
      </c>
      <c r="I9" s="28"/>
    </row>
    <row r="10" spans="1:9" ht="32.25" customHeight="1">
      <c r="A10" s="25" t="s">
        <v>117</v>
      </c>
      <c r="B10" s="29">
        <v>120</v>
      </c>
      <c r="C10" s="28"/>
      <c r="D10" s="27" t="s">
        <v>116</v>
      </c>
      <c r="E10" s="27" t="s">
        <v>116</v>
      </c>
      <c r="F10" s="27" t="s">
        <v>116</v>
      </c>
      <c r="G10" s="27" t="s">
        <v>116</v>
      </c>
      <c r="H10" s="28"/>
      <c r="I10" s="27" t="s">
        <v>116</v>
      </c>
    </row>
    <row r="11" spans="1:9" ht="18" customHeight="1">
      <c r="A11" s="32" t="s">
        <v>29</v>
      </c>
      <c r="B11" s="29"/>
      <c r="C11" s="28"/>
      <c r="D11" s="28"/>
      <c r="E11" s="28"/>
      <c r="F11" s="28"/>
      <c r="G11" s="28"/>
      <c r="H11" s="28"/>
      <c r="I11" s="28"/>
    </row>
    <row r="12" spans="1:9" ht="15.75">
      <c r="A12" s="25" t="s">
        <v>118</v>
      </c>
      <c r="B12" s="29"/>
      <c r="C12" s="28"/>
      <c r="D12" s="28"/>
      <c r="E12" s="28"/>
      <c r="F12" s="28"/>
      <c r="G12" s="28"/>
      <c r="H12" s="28"/>
      <c r="I12" s="28"/>
    </row>
    <row r="13" spans="1:9" ht="15.75">
      <c r="A13" s="25" t="s">
        <v>119</v>
      </c>
      <c r="B13" s="29"/>
      <c r="C13" s="28"/>
      <c r="D13" s="28"/>
      <c r="E13" s="28"/>
      <c r="F13" s="27"/>
      <c r="G13" s="28"/>
      <c r="H13" s="28"/>
      <c r="I13" s="28"/>
    </row>
    <row r="14" spans="1:9" ht="34.5" customHeight="1">
      <c r="A14" s="25" t="s">
        <v>120</v>
      </c>
      <c r="B14" s="29">
        <v>130</v>
      </c>
      <c r="C14" s="28">
        <f>D14</f>
        <v>31006446</v>
      </c>
      <c r="D14" s="38">
        <f>D9</f>
        <v>31006446</v>
      </c>
      <c r="E14" s="27" t="s">
        <v>116</v>
      </c>
      <c r="F14" s="27" t="s">
        <v>116</v>
      </c>
      <c r="G14" s="28"/>
      <c r="H14" s="28"/>
      <c r="I14" s="28"/>
    </row>
    <row r="15" spans="1:9" ht="18.75" customHeight="1">
      <c r="A15" s="32" t="s">
        <v>31</v>
      </c>
      <c r="B15" s="29"/>
      <c r="C15" s="28"/>
      <c r="D15" s="28"/>
      <c r="E15" s="28"/>
      <c r="F15" s="28"/>
      <c r="G15" s="28"/>
      <c r="H15" s="28"/>
      <c r="I15" s="28"/>
    </row>
    <row r="16" spans="1:9" ht="31.5">
      <c r="A16" s="25" t="s">
        <v>206</v>
      </c>
      <c r="B16" s="29"/>
      <c r="C16" s="28"/>
      <c r="D16" s="28"/>
      <c r="E16" s="28"/>
      <c r="F16" s="28"/>
      <c r="G16" s="28"/>
      <c r="H16" s="28"/>
      <c r="I16" s="28"/>
    </row>
    <row r="17" spans="1:9" ht="15.75">
      <c r="A17" s="25" t="s">
        <v>119</v>
      </c>
      <c r="B17" s="29"/>
      <c r="C17" s="28"/>
      <c r="D17" s="28"/>
      <c r="E17" s="28"/>
      <c r="F17" s="28"/>
      <c r="G17" s="28"/>
      <c r="H17" s="28"/>
      <c r="I17" s="28"/>
    </row>
    <row r="18" spans="1:9" ht="53.25" customHeight="1">
      <c r="A18" s="25" t="s">
        <v>121</v>
      </c>
      <c r="B18" s="29">
        <v>140</v>
      </c>
      <c r="C18" s="28"/>
      <c r="D18" s="27" t="s">
        <v>116</v>
      </c>
      <c r="E18" s="27" t="s">
        <v>116</v>
      </c>
      <c r="F18" s="27" t="s">
        <v>116</v>
      </c>
      <c r="G18" s="27" t="s">
        <v>116</v>
      </c>
      <c r="H18" s="28"/>
      <c r="I18" s="27" t="s">
        <v>116</v>
      </c>
    </row>
    <row r="19" spans="1:9" ht="50.25" customHeight="1">
      <c r="A19" s="25" t="s">
        <v>122</v>
      </c>
      <c r="B19" s="29">
        <v>180</v>
      </c>
      <c r="C19" s="28">
        <f>E19</f>
        <v>2515983</v>
      </c>
      <c r="D19" s="27" t="s">
        <v>116</v>
      </c>
      <c r="E19" s="28">
        <f>E9</f>
        <v>2515983</v>
      </c>
      <c r="F19" s="28"/>
      <c r="G19" s="27" t="s">
        <v>116</v>
      </c>
      <c r="H19" s="27" t="s">
        <v>116</v>
      </c>
      <c r="I19" s="27" t="s">
        <v>116</v>
      </c>
    </row>
    <row r="20" spans="1:9" ht="24" customHeight="1">
      <c r="A20" s="25" t="s">
        <v>123</v>
      </c>
      <c r="B20" s="29">
        <v>180</v>
      </c>
      <c r="C20" s="28">
        <f>H20</f>
        <v>267600</v>
      </c>
      <c r="D20" s="27" t="s">
        <v>116</v>
      </c>
      <c r="E20" s="27" t="s">
        <v>116</v>
      </c>
      <c r="F20" s="27" t="s">
        <v>116</v>
      </c>
      <c r="G20" s="27" t="s">
        <v>116</v>
      </c>
      <c r="H20" s="28">
        <f>H9</f>
        <v>267600</v>
      </c>
      <c r="I20" s="28"/>
    </row>
    <row r="21" spans="1:9" ht="34.5" customHeight="1">
      <c r="A21" s="25" t="s">
        <v>124</v>
      </c>
      <c r="B21" s="29" t="s">
        <v>116</v>
      </c>
      <c r="C21" s="28"/>
      <c r="D21" s="27" t="s">
        <v>116</v>
      </c>
      <c r="E21" s="27" t="s">
        <v>116</v>
      </c>
      <c r="F21" s="27" t="s">
        <v>116</v>
      </c>
      <c r="G21" s="27" t="s">
        <v>116</v>
      </c>
      <c r="H21" s="28"/>
      <c r="I21" s="27" t="s">
        <v>116</v>
      </c>
    </row>
    <row r="22" spans="1:9" ht="18.75" customHeight="1">
      <c r="A22" s="32" t="s">
        <v>31</v>
      </c>
      <c r="B22" s="29"/>
      <c r="C22" s="28"/>
      <c r="D22" s="28"/>
      <c r="E22" s="28"/>
      <c r="F22" s="28"/>
      <c r="G22" s="28"/>
      <c r="H22" s="28"/>
      <c r="I22" s="28"/>
    </row>
    <row r="23" spans="1:9" ht="15.75">
      <c r="A23" s="25" t="s">
        <v>118</v>
      </c>
      <c r="B23" s="29"/>
      <c r="C23" s="28"/>
      <c r="D23" s="28"/>
      <c r="E23" s="28"/>
      <c r="F23" s="28"/>
      <c r="G23" s="28"/>
      <c r="H23" s="28"/>
      <c r="I23" s="28"/>
    </row>
    <row r="24" spans="1:9" ht="15.75">
      <c r="A24" s="25" t="s">
        <v>119</v>
      </c>
      <c r="B24" s="29"/>
      <c r="C24" s="28"/>
      <c r="D24" s="28"/>
      <c r="E24" s="28"/>
      <c r="F24" s="28"/>
      <c r="G24" s="28"/>
      <c r="H24" s="28"/>
      <c r="I24" s="28"/>
    </row>
    <row r="25" spans="1:9" ht="34.5" customHeight="1">
      <c r="A25" s="25" t="s">
        <v>125</v>
      </c>
      <c r="B25" s="29" t="s">
        <v>116</v>
      </c>
      <c r="C25" s="38">
        <f>C26+C32+C36+C44</f>
        <v>33790029</v>
      </c>
      <c r="D25" s="38">
        <f t="shared" ref="D25:H25" si="0">D26+D32+D36+D44</f>
        <v>31006446</v>
      </c>
      <c r="E25" s="38">
        <f t="shared" si="0"/>
        <v>2515983</v>
      </c>
      <c r="F25" s="38">
        <f t="shared" si="0"/>
        <v>0</v>
      </c>
      <c r="G25" s="38">
        <f t="shared" si="0"/>
        <v>0</v>
      </c>
      <c r="H25" s="38">
        <f t="shared" si="0"/>
        <v>267600</v>
      </c>
      <c r="I25" s="28"/>
    </row>
    <row r="26" spans="1:9" ht="33.75" customHeight="1">
      <c r="A26" s="25" t="s">
        <v>126</v>
      </c>
      <c r="B26" s="29">
        <v>100</v>
      </c>
      <c r="C26" s="28">
        <f>C27</f>
        <v>18764416</v>
      </c>
      <c r="D26" s="38">
        <f>D27</f>
        <v>18764416</v>
      </c>
      <c r="E26" s="28"/>
      <c r="F26" s="28"/>
      <c r="G26" s="28"/>
      <c r="H26" s="28"/>
      <c r="I26" s="28"/>
    </row>
    <row r="27" spans="1:9" ht="51.75" customHeight="1">
      <c r="A27" s="25" t="s">
        <v>127</v>
      </c>
      <c r="B27" s="29">
        <v>110</v>
      </c>
      <c r="C27" s="28">
        <f>C29+C30+C31</f>
        <v>18764416</v>
      </c>
      <c r="D27" s="38">
        <f>D29+D30+D31</f>
        <v>18764416</v>
      </c>
      <c r="E27" s="28"/>
      <c r="F27" s="28"/>
      <c r="G27" s="28"/>
      <c r="H27" s="28"/>
      <c r="I27" s="28"/>
    </row>
    <row r="28" spans="1:9" ht="18" customHeight="1">
      <c r="A28" s="32" t="s">
        <v>29</v>
      </c>
      <c r="B28" s="29"/>
      <c r="C28" s="28"/>
      <c r="D28" s="28"/>
      <c r="E28" s="28"/>
      <c r="F28" s="28"/>
      <c r="G28" s="28"/>
      <c r="H28" s="28"/>
      <c r="I28" s="28"/>
    </row>
    <row r="29" spans="1:9" ht="17.25" customHeight="1">
      <c r="A29" s="31" t="s">
        <v>128</v>
      </c>
      <c r="B29" s="29">
        <v>111</v>
      </c>
      <c r="C29" s="28">
        <f>D29</f>
        <v>14404651</v>
      </c>
      <c r="D29" s="38">
        <v>14404651</v>
      </c>
      <c r="E29" s="28"/>
      <c r="F29" s="28"/>
      <c r="G29" s="28"/>
      <c r="H29" s="28"/>
      <c r="I29" s="28"/>
    </row>
    <row r="30" spans="1:9" ht="35.25" customHeight="1">
      <c r="A30" s="31" t="s">
        <v>129</v>
      </c>
      <c r="B30" s="29">
        <v>119</v>
      </c>
      <c r="C30" s="47">
        <f t="shared" ref="C30:C31" si="1">D30</f>
        <v>4350205</v>
      </c>
      <c r="D30" s="38">
        <v>4350205</v>
      </c>
      <c r="E30" s="28"/>
      <c r="F30" s="28"/>
      <c r="G30" s="28"/>
      <c r="H30" s="28"/>
      <c r="I30" s="28"/>
    </row>
    <row r="31" spans="1:9" ht="18.75" customHeight="1">
      <c r="A31" s="31" t="s">
        <v>130</v>
      </c>
      <c r="B31" s="29">
        <v>112</v>
      </c>
      <c r="C31" s="47">
        <f t="shared" si="1"/>
        <v>9560</v>
      </c>
      <c r="D31" s="38">
        <v>9560</v>
      </c>
      <c r="E31" s="28"/>
      <c r="F31" s="28"/>
      <c r="G31" s="28"/>
      <c r="H31" s="28"/>
      <c r="I31" s="28"/>
    </row>
    <row r="32" spans="1:9" ht="33" customHeight="1">
      <c r="A32" s="25" t="s">
        <v>131</v>
      </c>
      <c r="B32" s="29">
        <v>300</v>
      </c>
      <c r="C32" s="28">
        <f>C34</f>
        <v>547223</v>
      </c>
      <c r="D32" s="38">
        <f t="shared" ref="D32:E32" si="2">D34</f>
        <v>116000</v>
      </c>
      <c r="E32" s="38">
        <f t="shared" si="2"/>
        <v>431223</v>
      </c>
      <c r="F32" s="28"/>
      <c r="G32" s="28"/>
      <c r="H32" s="28"/>
      <c r="I32" s="28"/>
    </row>
    <row r="33" spans="1:9" ht="21" customHeight="1">
      <c r="A33" s="32" t="s">
        <v>29</v>
      </c>
      <c r="B33" s="29"/>
      <c r="C33" s="28"/>
      <c r="D33" s="28"/>
      <c r="E33" s="28"/>
      <c r="F33" s="28"/>
      <c r="G33" s="28"/>
      <c r="H33" s="28"/>
      <c r="I33" s="28"/>
    </row>
    <row r="34" spans="1:9" ht="63">
      <c r="A34" s="25" t="s">
        <v>207</v>
      </c>
      <c r="B34" s="29">
        <v>320</v>
      </c>
      <c r="C34" s="28">
        <f>D34+E34</f>
        <v>547223</v>
      </c>
      <c r="D34" s="28">
        <v>116000</v>
      </c>
      <c r="E34" s="28">
        <v>431223</v>
      </c>
      <c r="F34" s="28"/>
      <c r="G34" s="28"/>
      <c r="H34" s="28"/>
      <c r="I34" s="28"/>
    </row>
    <row r="35" spans="1:9" ht="15.75">
      <c r="A35" s="25" t="s">
        <v>119</v>
      </c>
      <c r="B35" s="29"/>
      <c r="C35" s="28"/>
      <c r="D35" s="28"/>
      <c r="E35" s="28"/>
      <c r="F35" s="28"/>
      <c r="G35" s="28"/>
      <c r="H35" s="28"/>
      <c r="I35" s="28"/>
    </row>
    <row r="36" spans="1:9" ht="36" customHeight="1">
      <c r="A36" s="25" t="s">
        <v>132</v>
      </c>
      <c r="B36" s="29">
        <v>850</v>
      </c>
      <c r="C36" s="28">
        <f>C38+C39+C40</f>
        <v>25482</v>
      </c>
      <c r="D36" s="38">
        <f>D38+D39+D40</f>
        <v>25482</v>
      </c>
      <c r="E36" s="28"/>
      <c r="F36" s="28"/>
      <c r="G36" s="28"/>
      <c r="H36" s="28"/>
      <c r="I36" s="28"/>
    </row>
    <row r="37" spans="1:9" ht="16.5" customHeight="1">
      <c r="A37" s="32" t="s">
        <v>29</v>
      </c>
      <c r="B37" s="29"/>
      <c r="C37" s="28"/>
      <c r="D37" s="28"/>
      <c r="E37" s="28"/>
      <c r="F37" s="28"/>
      <c r="G37" s="28"/>
      <c r="H37" s="28"/>
      <c r="I37" s="28"/>
    </row>
    <row r="38" spans="1:9" ht="31.5">
      <c r="A38" s="25" t="s">
        <v>208</v>
      </c>
      <c r="B38" s="29">
        <v>851</v>
      </c>
      <c r="C38" s="28">
        <f>D38</f>
        <v>19436</v>
      </c>
      <c r="D38" s="38">
        <v>19436</v>
      </c>
      <c r="E38" s="28"/>
      <c r="F38" s="28"/>
      <c r="G38" s="28"/>
      <c r="H38" s="28"/>
      <c r="I38" s="28"/>
    </row>
    <row r="39" spans="1:9" ht="31.5">
      <c r="A39" s="25" t="s">
        <v>209</v>
      </c>
      <c r="B39" s="29">
        <v>852</v>
      </c>
      <c r="C39" s="47">
        <f t="shared" ref="C39:C40" si="3">D39</f>
        <v>1880</v>
      </c>
      <c r="D39" s="38">
        <v>1880</v>
      </c>
      <c r="E39" s="28"/>
      <c r="F39" s="28"/>
      <c r="G39" s="28"/>
      <c r="H39" s="28"/>
      <c r="I39" s="28"/>
    </row>
    <row r="40" spans="1:9" ht="15.75">
      <c r="A40" s="25" t="s">
        <v>210</v>
      </c>
      <c r="B40" s="29">
        <v>853</v>
      </c>
      <c r="C40" s="47">
        <f t="shared" si="3"/>
        <v>4166</v>
      </c>
      <c r="D40" s="38">
        <v>4166</v>
      </c>
      <c r="E40" s="30"/>
      <c r="F40" s="30"/>
      <c r="G40" s="30"/>
      <c r="H40" s="30"/>
      <c r="I40" s="30"/>
    </row>
    <row r="41" spans="1:9" ht="48" customHeight="1">
      <c r="A41" s="25" t="s">
        <v>133</v>
      </c>
      <c r="B41" s="29"/>
      <c r="C41" s="28"/>
      <c r="D41" s="28"/>
      <c r="E41" s="28"/>
      <c r="F41" s="28"/>
      <c r="G41" s="28"/>
      <c r="H41" s="28"/>
      <c r="I41" s="28"/>
    </row>
    <row r="42" spans="1:9" ht="15.75">
      <c r="A42" s="25" t="s">
        <v>118</v>
      </c>
      <c r="B42" s="29"/>
      <c r="C42" s="28"/>
      <c r="D42" s="28"/>
      <c r="E42" s="28"/>
      <c r="F42" s="28"/>
      <c r="G42" s="28"/>
      <c r="H42" s="28"/>
      <c r="I42" s="28"/>
    </row>
    <row r="43" spans="1:9" ht="15.75">
      <c r="A43" s="25" t="s">
        <v>119</v>
      </c>
      <c r="B43" s="29"/>
      <c r="C43" s="28"/>
      <c r="D43" s="28"/>
      <c r="E43" s="28"/>
      <c r="F43" s="28"/>
      <c r="G43" s="28"/>
      <c r="H43" s="28"/>
      <c r="I43" s="28"/>
    </row>
    <row r="44" spans="1:9" ht="50.25" customHeight="1">
      <c r="A44" s="25" t="s">
        <v>134</v>
      </c>
      <c r="B44" s="29" t="s">
        <v>116</v>
      </c>
      <c r="C44" s="28">
        <f>C46+C47+C48+C53+C57+C61</f>
        <v>14452908</v>
      </c>
      <c r="D44" s="38">
        <f>D46+D47+D48+D53+D57+D61</f>
        <v>12100548</v>
      </c>
      <c r="E44" s="38">
        <f>E46+E47+E48+E53+E57+E61</f>
        <v>2084760</v>
      </c>
      <c r="F44" s="38">
        <f t="shared" ref="F44:H44" si="4">F46+F47+F48+F53+F57+F61</f>
        <v>0</v>
      </c>
      <c r="G44" s="38">
        <f t="shared" si="4"/>
        <v>0</v>
      </c>
      <c r="H44" s="38">
        <f t="shared" si="4"/>
        <v>267600</v>
      </c>
      <c r="I44" s="28"/>
    </row>
    <row r="45" spans="1:9" ht="19.5" customHeight="1">
      <c r="A45" s="32" t="s">
        <v>31</v>
      </c>
      <c r="B45" s="29"/>
      <c r="C45" s="28"/>
      <c r="D45" s="28"/>
      <c r="E45" s="28"/>
      <c r="F45" s="28"/>
      <c r="G45" s="28"/>
      <c r="H45" s="28"/>
      <c r="I45" s="28"/>
    </row>
    <row r="46" spans="1:9" ht="16.5" customHeight="1">
      <c r="A46" s="25" t="s">
        <v>135</v>
      </c>
      <c r="B46" s="29">
        <v>221</v>
      </c>
      <c r="C46" s="28">
        <f>D46</f>
        <v>75534</v>
      </c>
      <c r="D46" s="38">
        <v>75534</v>
      </c>
      <c r="E46" s="28"/>
      <c r="F46" s="28"/>
      <c r="G46" s="28"/>
      <c r="H46" s="28"/>
      <c r="I46" s="28"/>
    </row>
    <row r="47" spans="1:9" ht="23.25" customHeight="1">
      <c r="A47" s="25" t="s">
        <v>136</v>
      </c>
      <c r="B47" s="29">
        <v>222</v>
      </c>
      <c r="C47" s="47">
        <f t="shared" ref="C47:C48" si="5">D47</f>
        <v>3000</v>
      </c>
      <c r="D47" s="38">
        <v>3000</v>
      </c>
      <c r="E47" s="28"/>
      <c r="F47" s="28"/>
      <c r="G47" s="28"/>
      <c r="H47" s="28"/>
      <c r="I47" s="28"/>
    </row>
    <row r="48" spans="1:9" ht="18" customHeight="1">
      <c r="A48" s="25" t="s">
        <v>137</v>
      </c>
      <c r="B48" s="29">
        <v>223</v>
      </c>
      <c r="C48" s="47">
        <f t="shared" si="5"/>
        <v>5115251</v>
      </c>
      <c r="D48" s="38">
        <f>4849580+265671</f>
        <v>5115251</v>
      </c>
      <c r="E48" s="28"/>
      <c r="F48" s="28"/>
      <c r="G48" s="28"/>
      <c r="H48" s="28"/>
      <c r="I48" s="28"/>
    </row>
    <row r="49" spans="1:9" ht="36.75" customHeight="1">
      <c r="A49" s="25" t="s">
        <v>138</v>
      </c>
      <c r="B49" s="29"/>
      <c r="C49" s="28"/>
      <c r="D49" s="28"/>
      <c r="E49" s="28"/>
      <c r="F49" s="28"/>
      <c r="G49" s="28"/>
      <c r="H49" s="28"/>
      <c r="I49" s="28"/>
    </row>
    <row r="50" spans="1:9" ht="24" customHeight="1">
      <c r="A50" s="32" t="s">
        <v>29</v>
      </c>
      <c r="B50" s="29"/>
      <c r="C50" s="28"/>
      <c r="D50" s="28"/>
      <c r="E50" s="28"/>
      <c r="F50" s="28"/>
      <c r="G50" s="28"/>
      <c r="H50" s="28"/>
      <c r="I50" s="28"/>
    </row>
    <row r="51" spans="1:9" ht="51.75" customHeight="1">
      <c r="A51" s="25" t="s">
        <v>139</v>
      </c>
      <c r="B51" s="29"/>
      <c r="C51" s="28"/>
      <c r="D51" s="28"/>
      <c r="E51" s="28"/>
      <c r="F51" s="28"/>
      <c r="G51" s="28"/>
      <c r="H51" s="28"/>
      <c r="I51" s="28"/>
    </row>
    <row r="52" spans="1:9" ht="48" customHeight="1">
      <c r="A52" s="25" t="s">
        <v>140</v>
      </c>
      <c r="B52" s="29"/>
      <c r="C52" s="28"/>
      <c r="D52" s="28"/>
      <c r="E52" s="28"/>
      <c r="F52" s="28"/>
      <c r="G52" s="28"/>
      <c r="H52" s="28"/>
      <c r="I52" s="28"/>
    </row>
    <row r="53" spans="1:9" ht="35.25" customHeight="1">
      <c r="A53" s="25" t="s">
        <v>141</v>
      </c>
      <c r="B53" s="29">
        <v>225</v>
      </c>
      <c r="C53" s="47">
        <f>C55+C56</f>
        <v>2013811</v>
      </c>
      <c r="D53" s="47">
        <f>D55+D56</f>
        <v>1794411</v>
      </c>
      <c r="E53" s="28">
        <f>E55+E56</f>
        <v>219400</v>
      </c>
      <c r="F53" s="28"/>
      <c r="G53" s="28"/>
      <c r="H53" s="28"/>
      <c r="I53" s="28"/>
    </row>
    <row r="54" spans="1:9" ht="24" customHeight="1">
      <c r="A54" s="32" t="s">
        <v>29</v>
      </c>
      <c r="B54" s="29"/>
      <c r="C54" s="28"/>
      <c r="D54" s="28"/>
      <c r="E54" s="28"/>
      <c r="F54" s="28"/>
      <c r="G54" s="28"/>
      <c r="H54" s="28"/>
      <c r="I54" s="28"/>
    </row>
    <row r="55" spans="1:9" ht="50.25" customHeight="1">
      <c r="A55" s="25" t="s">
        <v>142</v>
      </c>
      <c r="B55" s="29"/>
      <c r="C55" s="28">
        <f>D55+E55</f>
        <v>182700</v>
      </c>
      <c r="D55" s="28">
        <v>182700</v>
      </c>
      <c r="E55" s="28"/>
      <c r="F55" s="28"/>
      <c r="G55" s="28"/>
      <c r="H55" s="28"/>
      <c r="I55" s="28"/>
    </row>
    <row r="56" spans="1:9" ht="48.75" customHeight="1">
      <c r="A56" s="25" t="s">
        <v>143</v>
      </c>
      <c r="B56" s="29"/>
      <c r="C56" s="47">
        <f>D56+E56</f>
        <v>1831111</v>
      </c>
      <c r="D56" s="38">
        <f>419788+1594023-219400-182700</f>
        <v>1611711</v>
      </c>
      <c r="E56" s="38">
        <v>219400</v>
      </c>
      <c r="F56" s="28"/>
      <c r="G56" s="28"/>
      <c r="H56" s="28"/>
      <c r="I56" s="28"/>
    </row>
    <row r="57" spans="1:9" ht="19.5" customHeight="1">
      <c r="A57" s="41" t="s">
        <v>227</v>
      </c>
      <c r="B57" s="39">
        <v>226</v>
      </c>
      <c r="C57" s="47">
        <f>D57+E57</f>
        <v>1797380</v>
      </c>
      <c r="D57" s="38">
        <f>568654+1228726-282400</f>
        <v>1514980</v>
      </c>
      <c r="E57" s="38">
        <v>282400</v>
      </c>
      <c r="F57" s="38"/>
      <c r="G57" s="38"/>
      <c r="H57" s="38"/>
      <c r="I57" s="38"/>
    </row>
    <row r="58" spans="1:9" ht="33" customHeight="1">
      <c r="A58" s="25" t="s">
        <v>144</v>
      </c>
      <c r="B58" s="29" t="s">
        <v>116</v>
      </c>
      <c r="C58" s="28"/>
      <c r="D58" s="28"/>
      <c r="E58" s="28"/>
      <c r="F58" s="28"/>
      <c r="G58" s="28"/>
      <c r="H58" s="28"/>
      <c r="I58" s="28"/>
    </row>
    <row r="59" spans="1:9" ht="15.75">
      <c r="A59" s="25" t="s">
        <v>29</v>
      </c>
      <c r="B59" s="29"/>
      <c r="C59" s="28"/>
      <c r="D59" s="28"/>
      <c r="E59" s="28"/>
      <c r="F59" s="28"/>
      <c r="G59" s="28"/>
      <c r="H59" s="28"/>
      <c r="I59" s="28"/>
    </row>
    <row r="60" spans="1:9" ht="32.25" customHeight="1">
      <c r="A60" s="25" t="s">
        <v>145</v>
      </c>
      <c r="B60" s="29">
        <v>510</v>
      </c>
      <c r="C60" s="28"/>
      <c r="D60" s="28"/>
      <c r="E60" s="28"/>
      <c r="F60" s="28"/>
      <c r="G60" s="28"/>
      <c r="H60" s="28"/>
      <c r="I60" s="28"/>
    </row>
    <row r="61" spans="1:9" ht="22.5" customHeight="1">
      <c r="A61" s="25" t="s">
        <v>146</v>
      </c>
      <c r="B61" s="29">
        <v>300</v>
      </c>
      <c r="C61" s="28">
        <f>C62</f>
        <v>5447932</v>
      </c>
      <c r="D61" s="38">
        <f t="shared" ref="D61:H61" si="6">D62</f>
        <v>3597372</v>
      </c>
      <c r="E61" s="38">
        <f t="shared" si="6"/>
        <v>1582960</v>
      </c>
      <c r="F61" s="38">
        <f t="shared" si="6"/>
        <v>0</v>
      </c>
      <c r="G61" s="38">
        <f t="shared" si="6"/>
        <v>0</v>
      </c>
      <c r="H61" s="38">
        <f t="shared" si="6"/>
        <v>267600</v>
      </c>
      <c r="I61" s="28"/>
    </row>
    <row r="62" spans="1:9" ht="49.5" customHeight="1">
      <c r="A62" s="25" t="s">
        <v>147</v>
      </c>
      <c r="B62" s="29">
        <v>300</v>
      </c>
      <c r="C62" s="28">
        <f>C64+C66</f>
        <v>5447932</v>
      </c>
      <c r="D62" s="38">
        <f t="shared" ref="D62:H62" si="7">D64+D66</f>
        <v>3597372</v>
      </c>
      <c r="E62" s="38">
        <f t="shared" si="7"/>
        <v>1582960</v>
      </c>
      <c r="F62" s="38">
        <f t="shared" si="7"/>
        <v>0</v>
      </c>
      <c r="G62" s="38">
        <f t="shared" si="7"/>
        <v>0</v>
      </c>
      <c r="H62" s="38">
        <f t="shared" si="7"/>
        <v>267600</v>
      </c>
      <c r="I62" s="28"/>
    </row>
    <row r="63" spans="1:9" ht="15.75">
      <c r="A63" s="25" t="s">
        <v>29</v>
      </c>
      <c r="B63" s="29"/>
      <c r="C63" s="28"/>
      <c r="D63" s="28"/>
      <c r="E63" s="28"/>
      <c r="F63" s="28"/>
      <c r="G63" s="28"/>
      <c r="H63" s="28"/>
      <c r="I63" s="28"/>
    </row>
    <row r="64" spans="1:9" ht="34.5" customHeight="1">
      <c r="A64" s="25" t="s">
        <v>148</v>
      </c>
      <c r="B64" s="29">
        <v>310</v>
      </c>
      <c r="C64" s="28">
        <f>D64+E64+H64</f>
        <v>1313960</v>
      </c>
      <c r="D64" s="28">
        <v>10000</v>
      </c>
      <c r="E64" s="28">
        <v>1303960</v>
      </c>
      <c r="F64" s="28"/>
      <c r="G64" s="28"/>
      <c r="H64" s="28"/>
      <c r="I64" s="28"/>
    </row>
    <row r="65" spans="1:9" ht="33.75" customHeight="1">
      <c r="A65" s="25" t="s">
        <v>149</v>
      </c>
      <c r="B65" s="29">
        <v>320</v>
      </c>
      <c r="C65" s="47">
        <f t="shared" ref="C65:C66" si="8">D65+E65+H65</f>
        <v>0</v>
      </c>
      <c r="D65" s="28"/>
      <c r="E65" s="28"/>
      <c r="F65" s="28"/>
      <c r="G65" s="28"/>
      <c r="H65" s="28"/>
      <c r="I65" s="28"/>
    </row>
    <row r="66" spans="1:9" ht="35.25" customHeight="1">
      <c r="A66" s="25" t="s">
        <v>150</v>
      </c>
      <c r="B66" s="29">
        <v>340</v>
      </c>
      <c r="C66" s="47">
        <f t="shared" si="8"/>
        <v>4133972</v>
      </c>
      <c r="D66" s="28">
        <f>3866372-279000</f>
        <v>3587372</v>
      </c>
      <c r="E66" s="28">
        <v>279000</v>
      </c>
      <c r="F66" s="28"/>
      <c r="G66" s="28"/>
      <c r="H66" s="28">
        <v>267600</v>
      </c>
      <c r="I66" s="28"/>
    </row>
    <row r="67" spans="1:9" ht="33.75" customHeight="1">
      <c r="A67" s="25" t="s">
        <v>151</v>
      </c>
      <c r="B67" s="29">
        <v>600</v>
      </c>
      <c r="C67" s="28"/>
      <c r="D67" s="28"/>
      <c r="E67" s="28"/>
      <c r="F67" s="28"/>
      <c r="G67" s="28"/>
      <c r="H67" s="28"/>
      <c r="I67" s="28"/>
    </row>
    <row r="68" spans="1:9" ht="35.25" customHeight="1">
      <c r="A68" s="25" t="s">
        <v>152</v>
      </c>
      <c r="B68" s="29">
        <v>610</v>
      </c>
      <c r="C68" s="28"/>
      <c r="D68" s="28"/>
      <c r="E68" s="28"/>
      <c r="F68" s="28"/>
      <c r="G68" s="28"/>
      <c r="H68" s="28"/>
      <c r="I68" s="28"/>
    </row>
    <row r="69" spans="1:9" ht="18.75" customHeight="1">
      <c r="A69" s="25" t="s">
        <v>153</v>
      </c>
      <c r="B69" s="29"/>
      <c r="C69" s="28"/>
      <c r="D69" s="28"/>
      <c r="E69" s="28"/>
      <c r="F69" s="28"/>
      <c r="G69" s="28"/>
      <c r="H69" s="28"/>
      <c r="I69" s="28"/>
    </row>
    <row r="70" spans="1:9" ht="15.75">
      <c r="A70" s="25" t="s">
        <v>29</v>
      </c>
      <c r="B70" s="29"/>
      <c r="C70" s="28"/>
      <c r="D70" s="28"/>
      <c r="E70" s="28"/>
      <c r="F70" s="28"/>
      <c r="G70" s="28"/>
      <c r="H70" s="28"/>
      <c r="I70" s="28"/>
    </row>
    <row r="71" spans="1:9" ht="15.75">
      <c r="A71" s="25" t="s">
        <v>118</v>
      </c>
      <c r="B71" s="29"/>
      <c r="C71" s="28"/>
      <c r="D71" s="28"/>
      <c r="E71" s="28"/>
      <c r="F71" s="28"/>
      <c r="G71" s="28"/>
      <c r="H71" s="28"/>
      <c r="I71" s="28"/>
    </row>
    <row r="72" spans="1:9" ht="15.75">
      <c r="A72" s="25" t="s">
        <v>119</v>
      </c>
      <c r="B72" s="29"/>
      <c r="C72" s="28"/>
      <c r="D72" s="28"/>
      <c r="E72" s="28"/>
      <c r="F72" s="28"/>
      <c r="G72" s="28"/>
      <c r="H72" s="28"/>
      <c r="I72" s="28"/>
    </row>
    <row r="73" spans="1:9" ht="33.75" customHeight="1">
      <c r="A73" s="25" t="s">
        <v>154</v>
      </c>
      <c r="B73" s="29" t="s">
        <v>116</v>
      </c>
      <c r="C73" s="28"/>
      <c r="D73" s="28"/>
      <c r="E73" s="28"/>
      <c r="F73" s="28"/>
      <c r="G73" s="28"/>
      <c r="H73" s="28"/>
      <c r="I73" s="28"/>
    </row>
    <row r="74" spans="1:9" ht="35.25" customHeight="1">
      <c r="A74" s="25" t="s">
        <v>155</v>
      </c>
      <c r="B74" s="29" t="s">
        <v>116</v>
      </c>
      <c r="C74" s="28"/>
      <c r="D74" s="28"/>
      <c r="E74" s="28"/>
      <c r="F74" s="28"/>
      <c r="G74" s="28"/>
      <c r="H74" s="28"/>
      <c r="I74" s="28"/>
    </row>
    <row r="76" spans="1:9" ht="30.75" customHeight="1">
      <c r="A76" s="96" t="s">
        <v>26</v>
      </c>
      <c r="B76" s="96" t="s">
        <v>107</v>
      </c>
      <c r="C76" s="96" t="s">
        <v>211</v>
      </c>
      <c r="D76" s="96"/>
      <c r="E76" s="96"/>
      <c r="F76" s="96"/>
      <c r="G76" s="96"/>
      <c r="H76" s="96"/>
      <c r="I76" s="96"/>
    </row>
    <row r="77" spans="1:9" ht="15.75">
      <c r="A77" s="96"/>
      <c r="B77" s="96"/>
      <c r="C77" s="96" t="s">
        <v>109</v>
      </c>
      <c r="D77" s="96" t="s">
        <v>31</v>
      </c>
      <c r="E77" s="96"/>
      <c r="F77" s="96"/>
      <c r="G77" s="96"/>
      <c r="H77" s="96"/>
      <c r="I77" s="96"/>
    </row>
    <row r="78" spans="1:9" ht="33" customHeight="1">
      <c r="A78" s="96"/>
      <c r="B78" s="96"/>
      <c r="C78" s="96"/>
      <c r="D78" s="96" t="s">
        <v>216</v>
      </c>
      <c r="E78" s="97" t="s">
        <v>110</v>
      </c>
      <c r="F78" s="96" t="s">
        <v>111</v>
      </c>
      <c r="G78" s="96" t="s">
        <v>112</v>
      </c>
      <c r="H78" s="96" t="s">
        <v>113</v>
      </c>
      <c r="I78" s="96"/>
    </row>
    <row r="79" spans="1:9" ht="92.25" customHeight="1">
      <c r="A79" s="96"/>
      <c r="B79" s="96"/>
      <c r="C79" s="96"/>
      <c r="D79" s="96"/>
      <c r="E79" s="97"/>
      <c r="F79" s="96"/>
      <c r="G79" s="96"/>
      <c r="H79" s="26" t="s">
        <v>109</v>
      </c>
      <c r="I79" s="26" t="s">
        <v>114</v>
      </c>
    </row>
    <row r="80" spans="1:9" ht="15.75">
      <c r="A80" s="26">
        <v>1</v>
      </c>
      <c r="B80" s="26">
        <v>2</v>
      </c>
      <c r="C80" s="26">
        <v>3</v>
      </c>
      <c r="D80" s="26">
        <v>4</v>
      </c>
      <c r="E80" s="26">
        <v>5</v>
      </c>
      <c r="F80" s="26">
        <v>6</v>
      </c>
      <c r="G80" s="26">
        <v>7</v>
      </c>
      <c r="H80" s="26">
        <v>8</v>
      </c>
      <c r="I80" s="26">
        <v>9</v>
      </c>
    </row>
    <row r="81" spans="1:9" ht="31.5">
      <c r="A81" s="25" t="s">
        <v>115</v>
      </c>
      <c r="B81" s="29" t="s">
        <v>116</v>
      </c>
      <c r="C81" s="49">
        <f>D81+E81+H81</f>
        <v>33790029</v>
      </c>
      <c r="D81" s="49">
        <v>31006446</v>
      </c>
      <c r="E81" s="49">
        <v>2515983</v>
      </c>
      <c r="F81" s="49"/>
      <c r="G81" s="49"/>
      <c r="H81" s="49">
        <v>267600</v>
      </c>
      <c r="I81" s="49"/>
    </row>
    <row r="82" spans="1:9" ht="31.5">
      <c r="A82" s="25" t="s">
        <v>117</v>
      </c>
      <c r="B82" s="29">
        <v>120</v>
      </c>
      <c r="C82" s="49"/>
      <c r="D82" s="50" t="s">
        <v>116</v>
      </c>
      <c r="E82" s="50" t="s">
        <v>116</v>
      </c>
      <c r="F82" s="50" t="s">
        <v>116</v>
      </c>
      <c r="G82" s="50" t="s">
        <v>116</v>
      </c>
      <c r="H82" s="49"/>
      <c r="I82" s="50" t="s">
        <v>116</v>
      </c>
    </row>
    <row r="83" spans="1:9" ht="15.75">
      <c r="A83" s="32" t="s">
        <v>29</v>
      </c>
      <c r="B83" s="29"/>
      <c r="C83" s="49"/>
      <c r="D83" s="49"/>
      <c r="E83" s="49"/>
      <c r="F83" s="49"/>
      <c r="G83" s="49"/>
      <c r="H83" s="49"/>
      <c r="I83" s="49"/>
    </row>
    <row r="84" spans="1:9" ht="15.75">
      <c r="A84" s="25" t="s">
        <v>118</v>
      </c>
      <c r="B84" s="29"/>
      <c r="C84" s="49"/>
      <c r="D84" s="49"/>
      <c r="E84" s="49"/>
      <c r="F84" s="49"/>
      <c r="G84" s="49"/>
      <c r="H84" s="49"/>
      <c r="I84" s="49"/>
    </row>
    <row r="85" spans="1:9" ht="15.75">
      <c r="A85" s="25" t="s">
        <v>119</v>
      </c>
      <c r="B85" s="29"/>
      <c r="C85" s="49"/>
      <c r="D85" s="49"/>
      <c r="E85" s="49"/>
      <c r="F85" s="50"/>
      <c r="G85" s="49"/>
      <c r="H85" s="49"/>
      <c r="I85" s="49"/>
    </row>
    <row r="86" spans="1:9" ht="31.5">
      <c r="A86" s="25" t="s">
        <v>120</v>
      </c>
      <c r="B86" s="29">
        <v>130</v>
      </c>
      <c r="C86" s="49">
        <f>D86</f>
        <v>31006446</v>
      </c>
      <c r="D86" s="49">
        <f>D81</f>
        <v>31006446</v>
      </c>
      <c r="E86" s="50" t="s">
        <v>116</v>
      </c>
      <c r="F86" s="50" t="s">
        <v>116</v>
      </c>
      <c r="G86" s="49"/>
      <c r="H86" s="49"/>
      <c r="I86" s="49"/>
    </row>
    <row r="87" spans="1:9" ht="15.75">
      <c r="A87" s="32" t="s">
        <v>31</v>
      </c>
      <c r="B87" s="29"/>
      <c r="C87" s="49"/>
      <c r="D87" s="49"/>
      <c r="E87" s="49"/>
      <c r="F87" s="49"/>
      <c r="G87" s="49"/>
      <c r="H87" s="49"/>
      <c r="I87" s="49"/>
    </row>
    <row r="88" spans="1:9" ht="31.5">
      <c r="A88" s="25" t="s">
        <v>206</v>
      </c>
      <c r="B88" s="29"/>
      <c r="C88" s="49"/>
      <c r="D88" s="49"/>
      <c r="E88" s="49"/>
      <c r="F88" s="49"/>
      <c r="G88" s="49"/>
      <c r="H88" s="49"/>
      <c r="I88" s="49"/>
    </row>
    <row r="89" spans="1:9" ht="15.75">
      <c r="A89" s="25" t="s">
        <v>119</v>
      </c>
      <c r="B89" s="29"/>
      <c r="C89" s="49"/>
      <c r="D89" s="49"/>
      <c r="E89" s="49"/>
      <c r="F89" s="49"/>
      <c r="G89" s="49"/>
      <c r="H89" s="49"/>
      <c r="I89" s="49"/>
    </row>
    <row r="90" spans="1:9" ht="47.25">
      <c r="A90" s="25" t="s">
        <v>121</v>
      </c>
      <c r="B90" s="29">
        <v>140</v>
      </c>
      <c r="C90" s="49"/>
      <c r="D90" s="50" t="s">
        <v>116</v>
      </c>
      <c r="E90" s="50" t="s">
        <v>116</v>
      </c>
      <c r="F90" s="50" t="s">
        <v>116</v>
      </c>
      <c r="G90" s="50" t="s">
        <v>116</v>
      </c>
      <c r="H90" s="49"/>
      <c r="I90" s="50" t="s">
        <v>116</v>
      </c>
    </row>
    <row r="91" spans="1:9" ht="47.25">
      <c r="A91" s="25" t="s">
        <v>122</v>
      </c>
      <c r="B91" s="29">
        <v>180</v>
      </c>
      <c r="C91" s="49">
        <f>E91</f>
        <v>2515983</v>
      </c>
      <c r="D91" s="50" t="s">
        <v>116</v>
      </c>
      <c r="E91" s="49">
        <f>E81</f>
        <v>2515983</v>
      </c>
      <c r="F91" s="49"/>
      <c r="G91" s="50" t="s">
        <v>116</v>
      </c>
      <c r="H91" s="50" t="s">
        <v>116</v>
      </c>
      <c r="I91" s="50" t="s">
        <v>116</v>
      </c>
    </row>
    <row r="92" spans="1:9" ht="15.75">
      <c r="A92" s="25" t="s">
        <v>123</v>
      </c>
      <c r="B92" s="29">
        <v>180</v>
      </c>
      <c r="C92" s="49">
        <f>H92</f>
        <v>267600</v>
      </c>
      <c r="D92" s="50" t="s">
        <v>116</v>
      </c>
      <c r="E92" s="50" t="s">
        <v>116</v>
      </c>
      <c r="F92" s="50" t="s">
        <v>116</v>
      </c>
      <c r="G92" s="50" t="s">
        <v>116</v>
      </c>
      <c r="H92" s="49">
        <f>H81</f>
        <v>267600</v>
      </c>
      <c r="I92" s="49"/>
    </row>
    <row r="93" spans="1:9" ht="31.5">
      <c r="A93" s="25" t="s">
        <v>124</v>
      </c>
      <c r="B93" s="29" t="s">
        <v>116</v>
      </c>
      <c r="C93" s="49"/>
      <c r="D93" s="50" t="s">
        <v>116</v>
      </c>
      <c r="E93" s="50" t="s">
        <v>116</v>
      </c>
      <c r="F93" s="50" t="s">
        <v>116</v>
      </c>
      <c r="G93" s="50" t="s">
        <v>116</v>
      </c>
      <c r="H93" s="49"/>
      <c r="I93" s="50" t="s">
        <v>116</v>
      </c>
    </row>
    <row r="94" spans="1:9" ht="15.75">
      <c r="A94" s="32" t="s">
        <v>31</v>
      </c>
      <c r="B94" s="29"/>
      <c r="C94" s="49"/>
      <c r="D94" s="49"/>
      <c r="E94" s="49"/>
      <c r="F94" s="49"/>
      <c r="G94" s="49"/>
      <c r="H94" s="49"/>
      <c r="I94" s="49"/>
    </row>
    <row r="95" spans="1:9" ht="15.75">
      <c r="A95" s="25" t="s">
        <v>118</v>
      </c>
      <c r="B95" s="29"/>
      <c r="C95" s="49"/>
      <c r="D95" s="49"/>
      <c r="E95" s="49"/>
      <c r="F95" s="49"/>
      <c r="G95" s="49"/>
      <c r="H95" s="49"/>
      <c r="I95" s="49"/>
    </row>
    <row r="96" spans="1:9" ht="15.75">
      <c r="A96" s="25" t="s">
        <v>119</v>
      </c>
      <c r="B96" s="29"/>
      <c r="C96" s="49"/>
      <c r="D96" s="49"/>
      <c r="E96" s="49"/>
      <c r="F96" s="49"/>
      <c r="G96" s="49"/>
      <c r="H96" s="49"/>
      <c r="I96" s="49"/>
    </row>
    <row r="97" spans="1:9" ht="31.5">
      <c r="A97" s="25" t="s">
        <v>125</v>
      </c>
      <c r="B97" s="29" t="s">
        <v>116</v>
      </c>
      <c r="C97" s="49">
        <f>C98+C104+C108+C116</f>
        <v>33790029</v>
      </c>
      <c r="D97" s="49">
        <f t="shared" ref="D97:H97" si="9">D98+D104+D108+D116</f>
        <v>31006446</v>
      </c>
      <c r="E97" s="49">
        <f t="shared" si="9"/>
        <v>2515983</v>
      </c>
      <c r="F97" s="49">
        <f t="shared" si="9"/>
        <v>0</v>
      </c>
      <c r="G97" s="49">
        <f t="shared" si="9"/>
        <v>0</v>
      </c>
      <c r="H97" s="49">
        <f t="shared" si="9"/>
        <v>267600</v>
      </c>
      <c r="I97" s="49"/>
    </row>
    <row r="98" spans="1:9" ht="31.5">
      <c r="A98" s="25" t="s">
        <v>126</v>
      </c>
      <c r="B98" s="29">
        <v>100</v>
      </c>
      <c r="C98" s="49">
        <f>C99</f>
        <v>18764416</v>
      </c>
      <c r="D98" s="49">
        <f>D99</f>
        <v>18764416</v>
      </c>
      <c r="E98" s="49"/>
      <c r="F98" s="49"/>
      <c r="G98" s="49"/>
      <c r="H98" s="49"/>
      <c r="I98" s="49"/>
    </row>
    <row r="99" spans="1:9" ht="47.25">
      <c r="A99" s="25" t="s">
        <v>127</v>
      </c>
      <c r="B99" s="29">
        <v>110</v>
      </c>
      <c r="C99" s="49">
        <f>C101+C102+C103</f>
        <v>18764416</v>
      </c>
      <c r="D99" s="49">
        <f>D101+D102+D103</f>
        <v>18764416</v>
      </c>
      <c r="E99" s="49"/>
      <c r="F99" s="49"/>
      <c r="G99" s="49"/>
      <c r="H99" s="49"/>
      <c r="I99" s="49"/>
    </row>
    <row r="100" spans="1:9" ht="15.75">
      <c r="A100" s="32" t="s">
        <v>29</v>
      </c>
      <c r="B100" s="29"/>
      <c r="C100" s="49"/>
      <c r="D100" s="49"/>
      <c r="E100" s="49"/>
      <c r="F100" s="49"/>
      <c r="G100" s="49"/>
      <c r="H100" s="49"/>
      <c r="I100" s="49"/>
    </row>
    <row r="101" spans="1:9" ht="15.75">
      <c r="A101" s="31" t="s">
        <v>128</v>
      </c>
      <c r="B101" s="29">
        <v>111</v>
      </c>
      <c r="C101" s="49">
        <f>D101</f>
        <v>14404651</v>
      </c>
      <c r="D101" s="49">
        <v>14404651</v>
      </c>
      <c r="E101" s="49"/>
      <c r="F101" s="49"/>
      <c r="G101" s="49"/>
      <c r="H101" s="49"/>
      <c r="I101" s="49"/>
    </row>
    <row r="102" spans="1:9" ht="31.5">
      <c r="A102" s="31" t="s">
        <v>129</v>
      </c>
      <c r="B102" s="29">
        <v>119</v>
      </c>
      <c r="C102" s="49">
        <f t="shared" ref="C102:C103" si="10">D102</f>
        <v>4350205</v>
      </c>
      <c r="D102" s="49">
        <v>4350205</v>
      </c>
      <c r="E102" s="49"/>
      <c r="F102" s="49"/>
      <c r="G102" s="49"/>
      <c r="H102" s="49"/>
      <c r="I102" s="49"/>
    </row>
    <row r="103" spans="1:9" ht="15.75">
      <c r="A103" s="31" t="s">
        <v>130</v>
      </c>
      <c r="B103" s="29">
        <v>112</v>
      </c>
      <c r="C103" s="49">
        <f t="shared" si="10"/>
        <v>9560</v>
      </c>
      <c r="D103" s="49">
        <v>9560</v>
      </c>
      <c r="E103" s="49"/>
      <c r="F103" s="49"/>
      <c r="G103" s="49"/>
      <c r="H103" s="49"/>
      <c r="I103" s="49"/>
    </row>
    <row r="104" spans="1:9" ht="47.25">
      <c r="A104" s="25" t="s">
        <v>131</v>
      </c>
      <c r="B104" s="29">
        <v>300</v>
      </c>
      <c r="C104" s="49">
        <f>C106</f>
        <v>547223</v>
      </c>
      <c r="D104" s="49">
        <f t="shared" ref="D104:E104" si="11">D106</f>
        <v>116000</v>
      </c>
      <c r="E104" s="49">
        <f t="shared" si="11"/>
        <v>431223</v>
      </c>
      <c r="F104" s="49"/>
      <c r="G104" s="49"/>
      <c r="H104" s="49"/>
      <c r="I104" s="49"/>
    </row>
    <row r="105" spans="1:9" ht="15.75">
      <c r="A105" s="32" t="s">
        <v>29</v>
      </c>
      <c r="B105" s="29"/>
      <c r="C105" s="49"/>
      <c r="D105" s="49"/>
      <c r="E105" s="49"/>
      <c r="F105" s="49"/>
      <c r="G105" s="49"/>
      <c r="H105" s="49"/>
      <c r="I105" s="49"/>
    </row>
    <row r="106" spans="1:9" ht="63">
      <c r="A106" s="25" t="s">
        <v>207</v>
      </c>
      <c r="B106" s="29">
        <v>320</v>
      </c>
      <c r="C106" s="49">
        <f>D106+E106</f>
        <v>547223</v>
      </c>
      <c r="D106" s="49">
        <v>116000</v>
      </c>
      <c r="E106" s="49">
        <v>431223</v>
      </c>
      <c r="F106" s="49"/>
      <c r="G106" s="49"/>
      <c r="H106" s="49"/>
      <c r="I106" s="49"/>
    </row>
    <row r="107" spans="1:9" ht="15.75">
      <c r="A107" s="25" t="s">
        <v>119</v>
      </c>
      <c r="B107" s="29"/>
      <c r="C107" s="49"/>
      <c r="D107" s="49"/>
      <c r="E107" s="49"/>
      <c r="F107" s="49"/>
      <c r="G107" s="49"/>
      <c r="H107" s="49"/>
      <c r="I107" s="49"/>
    </row>
    <row r="108" spans="1:9" ht="31.5">
      <c r="A108" s="25" t="s">
        <v>132</v>
      </c>
      <c r="B108" s="29">
        <v>850</v>
      </c>
      <c r="C108" s="49">
        <f>C110+C111+C112</f>
        <v>25482</v>
      </c>
      <c r="D108" s="49">
        <f>D110+D111+D112</f>
        <v>25482</v>
      </c>
      <c r="E108" s="49"/>
      <c r="F108" s="49"/>
      <c r="G108" s="49"/>
      <c r="H108" s="49"/>
      <c r="I108" s="49"/>
    </row>
    <row r="109" spans="1:9" ht="15.75">
      <c r="A109" s="32" t="s">
        <v>29</v>
      </c>
      <c r="B109" s="29"/>
      <c r="C109" s="49"/>
      <c r="D109" s="49"/>
      <c r="E109" s="49"/>
      <c r="F109" s="49"/>
      <c r="G109" s="49"/>
      <c r="H109" s="49"/>
      <c r="I109" s="49"/>
    </row>
    <row r="110" spans="1:9" ht="31.5">
      <c r="A110" s="25" t="s">
        <v>208</v>
      </c>
      <c r="B110" s="29">
        <v>851</v>
      </c>
      <c r="C110" s="49">
        <f>D110</f>
        <v>19436</v>
      </c>
      <c r="D110" s="49">
        <v>19436</v>
      </c>
      <c r="E110" s="49"/>
      <c r="F110" s="49"/>
      <c r="G110" s="49"/>
      <c r="H110" s="49"/>
      <c r="I110" s="49"/>
    </row>
    <row r="111" spans="1:9" ht="31.5">
      <c r="A111" s="25" t="s">
        <v>209</v>
      </c>
      <c r="B111" s="29"/>
      <c r="C111" s="49">
        <f t="shared" ref="C111:C112" si="12">D111</f>
        <v>1880</v>
      </c>
      <c r="D111" s="49">
        <v>1880</v>
      </c>
      <c r="E111" s="49"/>
      <c r="F111" s="49"/>
      <c r="G111" s="49"/>
      <c r="H111" s="49"/>
      <c r="I111" s="49"/>
    </row>
    <row r="112" spans="1:9" ht="15.75">
      <c r="A112" s="25" t="s">
        <v>210</v>
      </c>
      <c r="B112" s="29">
        <v>853</v>
      </c>
      <c r="C112" s="49">
        <f t="shared" si="12"/>
        <v>4166</v>
      </c>
      <c r="D112" s="49">
        <v>4166</v>
      </c>
      <c r="E112" s="49"/>
      <c r="F112" s="49"/>
      <c r="G112" s="49"/>
      <c r="H112" s="49"/>
      <c r="I112" s="49"/>
    </row>
    <row r="113" spans="1:9" ht="47.25">
      <c r="A113" s="25" t="s">
        <v>133</v>
      </c>
      <c r="B113" s="29"/>
      <c r="C113" s="49"/>
      <c r="D113" s="49"/>
      <c r="E113" s="49"/>
      <c r="F113" s="49"/>
      <c r="G113" s="49"/>
      <c r="H113" s="49"/>
      <c r="I113" s="49"/>
    </row>
    <row r="114" spans="1:9" ht="15.75">
      <c r="A114" s="25" t="s">
        <v>118</v>
      </c>
      <c r="B114" s="29"/>
      <c r="C114" s="49"/>
      <c r="D114" s="49"/>
      <c r="E114" s="49"/>
      <c r="F114" s="49"/>
      <c r="G114" s="49"/>
      <c r="H114" s="49"/>
      <c r="I114" s="49"/>
    </row>
    <row r="115" spans="1:9" ht="15.75">
      <c r="A115" s="25" t="s">
        <v>119</v>
      </c>
      <c r="B115" s="29"/>
      <c r="C115" s="49"/>
      <c r="D115" s="49"/>
      <c r="E115" s="49"/>
      <c r="F115" s="49"/>
      <c r="G115" s="49"/>
      <c r="H115" s="49"/>
      <c r="I115" s="49"/>
    </row>
    <row r="116" spans="1:9" ht="47.25">
      <c r="A116" s="25" t="s">
        <v>134</v>
      </c>
      <c r="B116" s="29" t="s">
        <v>116</v>
      </c>
      <c r="C116" s="49">
        <f>C118+C119+C120+C125+C129+C133</f>
        <v>14452908</v>
      </c>
      <c r="D116" s="49">
        <f>D118+D119+D120+D125+D129+D133</f>
        <v>12100548</v>
      </c>
      <c r="E116" s="49">
        <f>E118+E119+E120+E125+E129+E133</f>
        <v>2084760</v>
      </c>
      <c r="F116" s="49">
        <f t="shared" ref="F116:H116" si="13">F118+F119+F120+F125+F129+F133</f>
        <v>0</v>
      </c>
      <c r="G116" s="49">
        <f t="shared" si="13"/>
        <v>0</v>
      </c>
      <c r="H116" s="49">
        <f t="shared" si="13"/>
        <v>267600</v>
      </c>
      <c r="I116" s="49"/>
    </row>
    <row r="117" spans="1:9" ht="15.75">
      <c r="A117" s="32" t="s">
        <v>31</v>
      </c>
      <c r="B117" s="29"/>
      <c r="C117" s="49"/>
      <c r="D117" s="49"/>
      <c r="E117" s="49"/>
      <c r="F117" s="49"/>
      <c r="G117" s="49"/>
      <c r="H117" s="49"/>
      <c r="I117" s="49"/>
    </row>
    <row r="118" spans="1:9" ht="15.75">
      <c r="A118" s="25" t="s">
        <v>135</v>
      </c>
      <c r="B118" s="29">
        <v>221</v>
      </c>
      <c r="C118" s="49">
        <f>D118</f>
        <v>75534</v>
      </c>
      <c r="D118" s="49">
        <v>75534</v>
      </c>
      <c r="E118" s="49"/>
      <c r="F118" s="49"/>
      <c r="G118" s="49"/>
      <c r="H118" s="49"/>
      <c r="I118" s="49"/>
    </row>
    <row r="119" spans="1:9" ht="15.75">
      <c r="A119" s="25" t="s">
        <v>136</v>
      </c>
      <c r="B119" s="29">
        <v>222</v>
      </c>
      <c r="C119" s="49">
        <f t="shared" ref="C119:C120" si="14">D119</f>
        <v>3000</v>
      </c>
      <c r="D119" s="49">
        <v>3000</v>
      </c>
      <c r="E119" s="49"/>
      <c r="F119" s="49"/>
      <c r="G119" s="49"/>
      <c r="H119" s="49"/>
      <c r="I119" s="49"/>
    </row>
    <row r="120" spans="1:9" ht="15.75">
      <c r="A120" s="25" t="s">
        <v>137</v>
      </c>
      <c r="B120" s="29">
        <v>223</v>
      </c>
      <c r="C120" s="49">
        <f t="shared" si="14"/>
        <v>5115251</v>
      </c>
      <c r="D120" s="49">
        <f>4849580+265671</f>
        <v>5115251</v>
      </c>
      <c r="E120" s="49"/>
      <c r="F120" s="49"/>
      <c r="G120" s="49"/>
      <c r="H120" s="49"/>
      <c r="I120" s="49"/>
    </row>
    <row r="121" spans="1:9" ht="31.5">
      <c r="A121" s="25" t="s">
        <v>138</v>
      </c>
      <c r="B121" s="29"/>
      <c r="C121" s="49"/>
      <c r="D121" s="49"/>
      <c r="E121" s="49"/>
      <c r="F121" s="49"/>
      <c r="G121" s="49"/>
      <c r="H121" s="49"/>
      <c r="I121" s="49"/>
    </row>
    <row r="122" spans="1:9" ht="15.75">
      <c r="A122" s="32" t="s">
        <v>29</v>
      </c>
      <c r="B122" s="29"/>
      <c r="C122" s="49"/>
      <c r="D122" s="49"/>
      <c r="E122" s="49"/>
      <c r="F122" s="49"/>
      <c r="G122" s="49"/>
      <c r="H122" s="49"/>
      <c r="I122" s="49"/>
    </row>
    <row r="123" spans="1:9" ht="63">
      <c r="A123" s="25" t="s">
        <v>139</v>
      </c>
      <c r="B123" s="29"/>
      <c r="C123" s="49"/>
      <c r="D123" s="49"/>
      <c r="E123" s="49"/>
      <c r="F123" s="49"/>
      <c r="G123" s="49"/>
      <c r="H123" s="49"/>
      <c r="I123" s="49"/>
    </row>
    <row r="124" spans="1:9" ht="47.25">
      <c r="A124" s="25" t="s">
        <v>140</v>
      </c>
      <c r="B124" s="29"/>
      <c r="C124" s="49"/>
      <c r="D124" s="49"/>
      <c r="E124" s="49"/>
      <c r="F124" s="49"/>
      <c r="G124" s="49"/>
      <c r="H124" s="49"/>
      <c r="I124" s="49"/>
    </row>
    <row r="125" spans="1:9" ht="31.5">
      <c r="A125" s="25" t="s">
        <v>141</v>
      </c>
      <c r="B125" s="29">
        <v>225</v>
      </c>
      <c r="C125" s="49">
        <f>C127+C128</f>
        <v>2013811</v>
      </c>
      <c r="D125" s="49">
        <f>D127+D128</f>
        <v>1794411</v>
      </c>
      <c r="E125" s="49">
        <f>E127+E128</f>
        <v>219400</v>
      </c>
      <c r="F125" s="49"/>
      <c r="G125" s="49"/>
      <c r="H125" s="49"/>
      <c r="I125" s="49"/>
    </row>
    <row r="126" spans="1:9" ht="15.75">
      <c r="A126" s="32" t="s">
        <v>29</v>
      </c>
      <c r="B126" s="29"/>
      <c r="C126" s="49"/>
      <c r="D126" s="49"/>
      <c r="E126" s="49"/>
      <c r="F126" s="49"/>
      <c r="G126" s="49"/>
      <c r="H126" s="49"/>
      <c r="I126" s="49"/>
    </row>
    <row r="127" spans="1:9" ht="47.25">
      <c r="A127" s="25" t="s">
        <v>142</v>
      </c>
      <c r="B127" s="29"/>
      <c r="C127" s="49">
        <f>D127+E127</f>
        <v>182700</v>
      </c>
      <c r="D127" s="49">
        <v>182700</v>
      </c>
      <c r="E127" s="49"/>
      <c r="F127" s="49"/>
      <c r="G127" s="49"/>
      <c r="H127" s="49"/>
      <c r="I127" s="49"/>
    </row>
    <row r="128" spans="1:9" ht="47.25">
      <c r="A128" s="25" t="s">
        <v>143</v>
      </c>
      <c r="B128" s="29"/>
      <c r="C128" s="49">
        <f>D128+E128</f>
        <v>1831111</v>
      </c>
      <c r="D128" s="49">
        <f>419788+1594023-219400-182700</f>
        <v>1611711</v>
      </c>
      <c r="E128" s="49">
        <v>219400</v>
      </c>
      <c r="F128" s="49"/>
      <c r="G128" s="49"/>
      <c r="H128" s="49"/>
      <c r="I128" s="49"/>
    </row>
    <row r="129" spans="1:9" ht="15.75">
      <c r="A129" s="41" t="s">
        <v>227</v>
      </c>
      <c r="B129" s="39">
        <v>226</v>
      </c>
      <c r="C129" s="49">
        <f>D129+E129</f>
        <v>1797380</v>
      </c>
      <c r="D129" s="49">
        <f>568654+1228726-282400</f>
        <v>1514980</v>
      </c>
      <c r="E129" s="49">
        <v>282400</v>
      </c>
      <c r="F129" s="49"/>
      <c r="G129" s="49"/>
      <c r="H129" s="49"/>
      <c r="I129" s="49"/>
    </row>
    <row r="130" spans="1:9" ht="31.5">
      <c r="A130" s="25" t="s">
        <v>144</v>
      </c>
      <c r="B130" s="29" t="s">
        <v>116</v>
      </c>
      <c r="C130" s="49"/>
      <c r="D130" s="49"/>
      <c r="E130" s="49"/>
      <c r="F130" s="49"/>
      <c r="G130" s="49"/>
      <c r="H130" s="49"/>
      <c r="I130" s="49"/>
    </row>
    <row r="131" spans="1:9" ht="15.75">
      <c r="A131" s="25" t="s">
        <v>29</v>
      </c>
      <c r="B131" s="29"/>
      <c r="C131" s="49"/>
      <c r="D131" s="49"/>
      <c r="E131" s="49"/>
      <c r="F131" s="49"/>
      <c r="G131" s="49"/>
      <c r="H131" s="49"/>
      <c r="I131" s="49"/>
    </row>
    <row r="132" spans="1:9" ht="31.5">
      <c r="A132" s="25" t="s">
        <v>145</v>
      </c>
      <c r="B132" s="29">
        <v>510</v>
      </c>
      <c r="C132" s="49"/>
      <c r="D132" s="49"/>
      <c r="E132" s="49"/>
      <c r="F132" s="49"/>
      <c r="G132" s="49"/>
      <c r="H132" s="49"/>
      <c r="I132" s="49"/>
    </row>
    <row r="133" spans="1:9" ht="15.75">
      <c r="A133" s="25" t="s">
        <v>146</v>
      </c>
      <c r="B133" s="29">
        <v>300</v>
      </c>
      <c r="C133" s="49">
        <f>C134</f>
        <v>5447932</v>
      </c>
      <c r="D133" s="49">
        <f t="shared" ref="D133:H133" si="15">D134</f>
        <v>3597372</v>
      </c>
      <c r="E133" s="49">
        <f t="shared" si="15"/>
        <v>1582960</v>
      </c>
      <c r="F133" s="49">
        <f t="shared" si="15"/>
        <v>0</v>
      </c>
      <c r="G133" s="49">
        <f t="shared" si="15"/>
        <v>0</v>
      </c>
      <c r="H133" s="49">
        <f t="shared" si="15"/>
        <v>267600</v>
      </c>
      <c r="I133" s="49"/>
    </row>
    <row r="134" spans="1:9" ht="47.25">
      <c r="A134" s="25" t="s">
        <v>147</v>
      </c>
      <c r="B134" s="29">
        <v>300</v>
      </c>
      <c r="C134" s="49">
        <f>C136+C138</f>
        <v>5447932</v>
      </c>
      <c r="D134" s="49">
        <f t="shared" ref="D134:H134" si="16">D136+D138</f>
        <v>3597372</v>
      </c>
      <c r="E134" s="49">
        <f t="shared" si="16"/>
        <v>1582960</v>
      </c>
      <c r="F134" s="49">
        <f t="shared" si="16"/>
        <v>0</v>
      </c>
      <c r="G134" s="49">
        <f t="shared" si="16"/>
        <v>0</v>
      </c>
      <c r="H134" s="49">
        <f t="shared" si="16"/>
        <v>267600</v>
      </c>
      <c r="I134" s="49"/>
    </row>
    <row r="135" spans="1:9" ht="15.75">
      <c r="A135" s="25" t="s">
        <v>29</v>
      </c>
      <c r="B135" s="29"/>
      <c r="C135" s="49"/>
      <c r="D135" s="49"/>
      <c r="E135" s="49"/>
      <c r="F135" s="49"/>
      <c r="G135" s="49"/>
      <c r="H135" s="49"/>
      <c r="I135" s="49"/>
    </row>
    <row r="136" spans="1:9" ht="31.5">
      <c r="A136" s="25" t="s">
        <v>148</v>
      </c>
      <c r="B136" s="29">
        <v>310</v>
      </c>
      <c r="C136" s="49">
        <f>D136+E136+H136</f>
        <v>1313960</v>
      </c>
      <c r="D136" s="49">
        <v>10000</v>
      </c>
      <c r="E136" s="49">
        <v>1303960</v>
      </c>
      <c r="F136" s="49"/>
      <c r="G136" s="49"/>
      <c r="H136" s="49"/>
      <c r="I136" s="49"/>
    </row>
    <row r="137" spans="1:9" ht="31.5">
      <c r="A137" s="25" t="s">
        <v>149</v>
      </c>
      <c r="B137" s="29">
        <v>320</v>
      </c>
      <c r="C137" s="49">
        <f t="shared" ref="C137:C138" si="17">D137+E137+H137</f>
        <v>0</v>
      </c>
      <c r="D137" s="49"/>
      <c r="E137" s="49"/>
      <c r="F137" s="49"/>
      <c r="G137" s="49"/>
      <c r="H137" s="49"/>
      <c r="I137" s="49"/>
    </row>
    <row r="138" spans="1:9" ht="31.5">
      <c r="A138" s="25" t="s">
        <v>150</v>
      </c>
      <c r="B138" s="29">
        <v>340</v>
      </c>
      <c r="C138" s="49">
        <f t="shared" si="17"/>
        <v>4133972</v>
      </c>
      <c r="D138" s="49">
        <f>3866372-279000</f>
        <v>3587372</v>
      </c>
      <c r="E138" s="49">
        <v>279000</v>
      </c>
      <c r="F138" s="49"/>
      <c r="G138" s="49"/>
      <c r="H138" s="49">
        <v>267600</v>
      </c>
      <c r="I138" s="49"/>
    </row>
    <row r="139" spans="1:9" ht="31.5">
      <c r="A139" s="25" t="s">
        <v>151</v>
      </c>
      <c r="B139" s="29">
        <v>600</v>
      </c>
      <c r="C139" s="49"/>
      <c r="D139" s="49"/>
      <c r="E139" s="49"/>
      <c r="F139" s="49"/>
      <c r="G139" s="49"/>
      <c r="H139" s="49"/>
      <c r="I139" s="49"/>
    </row>
    <row r="140" spans="1:9" ht="31.5">
      <c r="A140" s="25" t="s">
        <v>152</v>
      </c>
      <c r="B140" s="29">
        <v>610</v>
      </c>
      <c r="C140" s="49"/>
      <c r="D140" s="49"/>
      <c r="E140" s="49"/>
      <c r="F140" s="49"/>
      <c r="G140" s="49"/>
      <c r="H140" s="49"/>
      <c r="I140" s="49"/>
    </row>
    <row r="141" spans="1:9" ht="15.75">
      <c r="A141" s="25" t="s">
        <v>153</v>
      </c>
      <c r="B141" s="29"/>
      <c r="C141" s="49"/>
      <c r="D141" s="49"/>
      <c r="E141" s="49"/>
      <c r="F141" s="49"/>
      <c r="G141" s="49"/>
      <c r="H141" s="49"/>
      <c r="I141" s="49"/>
    </row>
    <row r="142" spans="1:9" ht="15.75">
      <c r="A142" s="25" t="s">
        <v>29</v>
      </c>
      <c r="B142" s="29"/>
      <c r="C142" s="49"/>
      <c r="D142" s="49"/>
      <c r="E142" s="49"/>
      <c r="F142" s="49"/>
      <c r="G142" s="49"/>
      <c r="H142" s="49"/>
      <c r="I142" s="49"/>
    </row>
    <row r="143" spans="1:9" ht="15.75">
      <c r="A143" s="25" t="s">
        <v>118</v>
      </c>
      <c r="B143" s="29"/>
      <c r="C143" s="49"/>
      <c r="D143" s="49"/>
      <c r="E143" s="49"/>
      <c r="F143" s="49"/>
      <c r="G143" s="49"/>
      <c r="H143" s="49"/>
      <c r="I143" s="49"/>
    </row>
    <row r="144" spans="1:9" ht="15.75">
      <c r="A144" s="25" t="s">
        <v>119</v>
      </c>
      <c r="B144" s="29"/>
      <c r="C144" s="49"/>
      <c r="D144" s="49"/>
      <c r="E144" s="49"/>
      <c r="F144" s="49"/>
      <c r="G144" s="49"/>
      <c r="H144" s="49"/>
      <c r="I144" s="49"/>
    </row>
    <row r="145" spans="1:9" ht="31.5">
      <c r="A145" s="25" t="s">
        <v>154</v>
      </c>
      <c r="B145" s="29" t="s">
        <v>116</v>
      </c>
      <c r="C145" s="49"/>
      <c r="D145" s="49"/>
      <c r="E145" s="49"/>
      <c r="F145" s="49"/>
      <c r="G145" s="49"/>
      <c r="H145" s="49"/>
      <c r="I145" s="49"/>
    </row>
    <row r="146" spans="1:9" ht="31.5">
      <c r="A146" s="25" t="s">
        <v>155</v>
      </c>
      <c r="B146" s="29" t="s">
        <v>116</v>
      </c>
      <c r="C146" s="49"/>
      <c r="D146" s="49"/>
      <c r="E146" s="49"/>
      <c r="F146" s="49"/>
      <c r="G146" s="49"/>
      <c r="H146" s="49"/>
      <c r="I146" s="49"/>
    </row>
    <row r="148" spans="1:9" ht="15.75">
      <c r="A148" s="96" t="s">
        <v>26</v>
      </c>
      <c r="B148" s="96" t="s">
        <v>107</v>
      </c>
      <c r="C148" s="96" t="s">
        <v>212</v>
      </c>
      <c r="D148" s="96"/>
      <c r="E148" s="96"/>
      <c r="F148" s="96"/>
      <c r="G148" s="96"/>
      <c r="H148" s="96"/>
      <c r="I148" s="96"/>
    </row>
    <row r="149" spans="1:9" ht="15.75">
      <c r="A149" s="96"/>
      <c r="B149" s="96"/>
      <c r="C149" s="96" t="s">
        <v>109</v>
      </c>
      <c r="D149" s="96" t="s">
        <v>31</v>
      </c>
      <c r="E149" s="96"/>
      <c r="F149" s="96"/>
      <c r="G149" s="96"/>
      <c r="H149" s="96"/>
      <c r="I149" s="96"/>
    </row>
    <row r="150" spans="1:9" ht="15.75">
      <c r="A150" s="96"/>
      <c r="B150" s="96"/>
      <c r="C150" s="96"/>
      <c r="D150" s="96" t="s">
        <v>216</v>
      </c>
      <c r="E150" s="97" t="s">
        <v>110</v>
      </c>
      <c r="F150" s="96" t="s">
        <v>111</v>
      </c>
      <c r="G150" s="96" t="s">
        <v>112</v>
      </c>
      <c r="H150" s="96" t="s">
        <v>113</v>
      </c>
      <c r="I150" s="96"/>
    </row>
    <row r="151" spans="1:9" ht="88.5" customHeight="1">
      <c r="A151" s="96"/>
      <c r="B151" s="96"/>
      <c r="C151" s="96"/>
      <c r="D151" s="96"/>
      <c r="E151" s="97"/>
      <c r="F151" s="96"/>
      <c r="G151" s="96"/>
      <c r="H151" s="26" t="s">
        <v>109</v>
      </c>
      <c r="I151" s="26" t="s">
        <v>114</v>
      </c>
    </row>
    <row r="152" spans="1:9" ht="15.75">
      <c r="A152" s="26">
        <v>1</v>
      </c>
      <c r="B152" s="26">
        <v>2</v>
      </c>
      <c r="C152" s="26">
        <v>3</v>
      </c>
      <c r="D152" s="26">
        <v>4</v>
      </c>
      <c r="E152" s="26">
        <v>5</v>
      </c>
      <c r="F152" s="26">
        <v>6</v>
      </c>
      <c r="G152" s="26">
        <v>7</v>
      </c>
      <c r="H152" s="26">
        <v>8</v>
      </c>
      <c r="I152" s="26">
        <v>9</v>
      </c>
    </row>
    <row r="153" spans="1:9" ht="31.5">
      <c r="A153" s="25" t="s">
        <v>115</v>
      </c>
      <c r="B153" s="29" t="s">
        <v>116</v>
      </c>
      <c r="C153" s="49">
        <f>D153+E153+H153</f>
        <v>33790029</v>
      </c>
      <c r="D153" s="49">
        <v>31006446</v>
      </c>
      <c r="E153" s="49">
        <v>2515983</v>
      </c>
      <c r="F153" s="49"/>
      <c r="G153" s="49"/>
      <c r="H153" s="49">
        <v>267600</v>
      </c>
      <c r="I153" s="49"/>
    </row>
    <row r="154" spans="1:9" ht="31.5">
      <c r="A154" s="25" t="s">
        <v>117</v>
      </c>
      <c r="B154" s="29">
        <v>120</v>
      </c>
      <c r="C154" s="49"/>
      <c r="D154" s="50" t="s">
        <v>116</v>
      </c>
      <c r="E154" s="50" t="s">
        <v>116</v>
      </c>
      <c r="F154" s="50" t="s">
        <v>116</v>
      </c>
      <c r="G154" s="50" t="s">
        <v>116</v>
      </c>
      <c r="H154" s="49"/>
      <c r="I154" s="50" t="s">
        <v>116</v>
      </c>
    </row>
    <row r="155" spans="1:9" ht="15.75">
      <c r="A155" s="32" t="s">
        <v>29</v>
      </c>
      <c r="B155" s="29"/>
      <c r="C155" s="49"/>
      <c r="D155" s="49"/>
      <c r="E155" s="49"/>
      <c r="F155" s="49"/>
      <c r="G155" s="49"/>
      <c r="H155" s="49"/>
      <c r="I155" s="49"/>
    </row>
    <row r="156" spans="1:9" ht="15.75">
      <c r="A156" s="25" t="s">
        <v>118</v>
      </c>
      <c r="B156" s="29"/>
      <c r="C156" s="49"/>
      <c r="D156" s="49"/>
      <c r="E156" s="49"/>
      <c r="F156" s="49"/>
      <c r="G156" s="49"/>
      <c r="H156" s="49"/>
      <c r="I156" s="49"/>
    </row>
    <row r="157" spans="1:9" ht="15.75">
      <c r="A157" s="25" t="s">
        <v>119</v>
      </c>
      <c r="B157" s="29"/>
      <c r="C157" s="49"/>
      <c r="D157" s="49"/>
      <c r="E157" s="49"/>
      <c r="F157" s="50"/>
      <c r="G157" s="49"/>
      <c r="H157" s="49"/>
      <c r="I157" s="49"/>
    </row>
    <row r="158" spans="1:9" ht="31.5">
      <c r="A158" s="25" t="s">
        <v>120</v>
      </c>
      <c r="B158" s="29">
        <v>130</v>
      </c>
      <c r="C158" s="49">
        <f>D158</f>
        <v>31006446</v>
      </c>
      <c r="D158" s="49">
        <f>D153</f>
        <v>31006446</v>
      </c>
      <c r="E158" s="50" t="s">
        <v>116</v>
      </c>
      <c r="F158" s="50" t="s">
        <v>116</v>
      </c>
      <c r="G158" s="49"/>
      <c r="H158" s="49"/>
      <c r="I158" s="49"/>
    </row>
    <row r="159" spans="1:9" ht="15.75">
      <c r="A159" s="32" t="s">
        <v>31</v>
      </c>
      <c r="B159" s="29"/>
      <c r="C159" s="49"/>
      <c r="D159" s="49"/>
      <c r="E159" s="49"/>
      <c r="F159" s="49"/>
      <c r="G159" s="49"/>
      <c r="H159" s="49"/>
      <c r="I159" s="49"/>
    </row>
    <row r="160" spans="1:9" ht="31.5">
      <c r="A160" s="25" t="s">
        <v>206</v>
      </c>
      <c r="B160" s="29"/>
      <c r="C160" s="49"/>
      <c r="D160" s="49"/>
      <c r="E160" s="49"/>
      <c r="F160" s="49"/>
      <c r="G160" s="49"/>
      <c r="H160" s="49"/>
      <c r="I160" s="49"/>
    </row>
    <row r="161" spans="1:9" ht="15.75">
      <c r="A161" s="25" t="s">
        <v>119</v>
      </c>
      <c r="B161" s="29"/>
      <c r="C161" s="49"/>
      <c r="D161" s="49"/>
      <c r="E161" s="49"/>
      <c r="F161" s="49"/>
      <c r="G161" s="49"/>
      <c r="H161" s="49"/>
      <c r="I161" s="49"/>
    </row>
    <row r="162" spans="1:9" ht="47.25">
      <c r="A162" s="25" t="s">
        <v>121</v>
      </c>
      <c r="B162" s="29">
        <v>140</v>
      </c>
      <c r="C162" s="49"/>
      <c r="D162" s="50" t="s">
        <v>116</v>
      </c>
      <c r="E162" s="50" t="s">
        <v>116</v>
      </c>
      <c r="F162" s="50" t="s">
        <v>116</v>
      </c>
      <c r="G162" s="50" t="s">
        <v>116</v>
      </c>
      <c r="H162" s="49"/>
      <c r="I162" s="50" t="s">
        <v>116</v>
      </c>
    </row>
    <row r="163" spans="1:9" ht="47.25">
      <c r="A163" s="25" t="s">
        <v>122</v>
      </c>
      <c r="B163" s="29">
        <v>180</v>
      </c>
      <c r="C163" s="49">
        <f>E163</f>
        <v>2515983</v>
      </c>
      <c r="D163" s="50" t="s">
        <v>116</v>
      </c>
      <c r="E163" s="49">
        <f>E153</f>
        <v>2515983</v>
      </c>
      <c r="F163" s="49"/>
      <c r="G163" s="50" t="s">
        <v>116</v>
      </c>
      <c r="H163" s="50" t="s">
        <v>116</v>
      </c>
      <c r="I163" s="50" t="s">
        <v>116</v>
      </c>
    </row>
    <row r="164" spans="1:9" ht="15.75">
      <c r="A164" s="25" t="s">
        <v>123</v>
      </c>
      <c r="B164" s="29">
        <v>180</v>
      </c>
      <c r="C164" s="49">
        <f>H164</f>
        <v>267600</v>
      </c>
      <c r="D164" s="50" t="s">
        <v>116</v>
      </c>
      <c r="E164" s="50" t="s">
        <v>116</v>
      </c>
      <c r="F164" s="50" t="s">
        <v>116</v>
      </c>
      <c r="G164" s="50" t="s">
        <v>116</v>
      </c>
      <c r="H164" s="49">
        <f>H153</f>
        <v>267600</v>
      </c>
      <c r="I164" s="49"/>
    </row>
    <row r="165" spans="1:9" ht="31.5">
      <c r="A165" s="25" t="s">
        <v>124</v>
      </c>
      <c r="B165" s="29" t="s">
        <v>116</v>
      </c>
      <c r="C165" s="49"/>
      <c r="D165" s="50" t="s">
        <v>116</v>
      </c>
      <c r="E165" s="50" t="s">
        <v>116</v>
      </c>
      <c r="F165" s="50" t="s">
        <v>116</v>
      </c>
      <c r="G165" s="50" t="s">
        <v>116</v>
      </c>
      <c r="H165" s="49"/>
      <c r="I165" s="50" t="s">
        <v>116</v>
      </c>
    </row>
    <row r="166" spans="1:9" ht="15.75">
      <c r="A166" s="32" t="s">
        <v>31</v>
      </c>
      <c r="B166" s="29"/>
      <c r="C166" s="49"/>
      <c r="D166" s="49"/>
      <c r="E166" s="49"/>
      <c r="F166" s="49"/>
      <c r="G166" s="49"/>
      <c r="H166" s="49"/>
      <c r="I166" s="49"/>
    </row>
    <row r="167" spans="1:9" ht="15.75">
      <c r="A167" s="25" t="s">
        <v>118</v>
      </c>
      <c r="B167" s="29"/>
      <c r="C167" s="49"/>
      <c r="D167" s="49"/>
      <c r="E167" s="49"/>
      <c r="F167" s="49"/>
      <c r="G167" s="49"/>
      <c r="H167" s="49"/>
      <c r="I167" s="49"/>
    </row>
    <row r="168" spans="1:9" ht="15.75">
      <c r="A168" s="25" t="s">
        <v>119</v>
      </c>
      <c r="B168" s="29"/>
      <c r="C168" s="49"/>
      <c r="D168" s="49"/>
      <c r="E168" s="49"/>
      <c r="F168" s="49"/>
      <c r="G168" s="49"/>
      <c r="H168" s="49"/>
      <c r="I168" s="49"/>
    </row>
    <row r="169" spans="1:9" ht="31.5">
      <c r="A169" s="25" t="s">
        <v>125</v>
      </c>
      <c r="B169" s="29" t="s">
        <v>116</v>
      </c>
      <c r="C169" s="49">
        <f>C170+C176+C180+C188</f>
        <v>33790029</v>
      </c>
      <c r="D169" s="49">
        <f t="shared" ref="D169:H169" si="18">D170+D176+D180+D188</f>
        <v>31006446</v>
      </c>
      <c r="E169" s="49">
        <f t="shared" si="18"/>
        <v>2515983</v>
      </c>
      <c r="F169" s="49">
        <f t="shared" si="18"/>
        <v>0</v>
      </c>
      <c r="G169" s="49">
        <f t="shared" si="18"/>
        <v>0</v>
      </c>
      <c r="H169" s="49">
        <f t="shared" si="18"/>
        <v>267600</v>
      </c>
      <c r="I169" s="49"/>
    </row>
    <row r="170" spans="1:9" ht="31.5">
      <c r="A170" s="25" t="s">
        <v>126</v>
      </c>
      <c r="B170" s="29">
        <v>100</v>
      </c>
      <c r="C170" s="49">
        <f>C171</f>
        <v>18764416</v>
      </c>
      <c r="D170" s="49">
        <f>D171</f>
        <v>18764416</v>
      </c>
      <c r="E170" s="49"/>
      <c r="F170" s="49"/>
      <c r="G170" s="49"/>
      <c r="H170" s="49"/>
      <c r="I170" s="49"/>
    </row>
    <row r="171" spans="1:9" ht="47.25">
      <c r="A171" s="25" t="s">
        <v>127</v>
      </c>
      <c r="B171" s="29">
        <v>110</v>
      </c>
      <c r="C171" s="49">
        <f>C173+C174+C175</f>
        <v>18764416</v>
      </c>
      <c r="D171" s="49">
        <f>D173+D174+D175</f>
        <v>18764416</v>
      </c>
      <c r="E171" s="49"/>
      <c r="F171" s="49"/>
      <c r="G171" s="49"/>
      <c r="H171" s="49"/>
      <c r="I171" s="49"/>
    </row>
    <row r="172" spans="1:9" ht="15.75">
      <c r="A172" s="32" t="s">
        <v>29</v>
      </c>
      <c r="B172" s="29"/>
      <c r="C172" s="49"/>
      <c r="D172" s="49"/>
      <c r="E172" s="49"/>
      <c r="F172" s="49"/>
      <c r="G172" s="49"/>
      <c r="H172" s="49"/>
      <c r="I172" s="49"/>
    </row>
    <row r="173" spans="1:9" ht="15.75">
      <c r="A173" s="31" t="s">
        <v>128</v>
      </c>
      <c r="B173" s="29">
        <v>111</v>
      </c>
      <c r="C173" s="49">
        <f>D173</f>
        <v>14404651</v>
      </c>
      <c r="D173" s="49">
        <v>14404651</v>
      </c>
      <c r="E173" s="49"/>
      <c r="F173" s="49"/>
      <c r="G173" s="49"/>
      <c r="H173" s="49"/>
      <c r="I173" s="49"/>
    </row>
    <row r="174" spans="1:9" ht="31.5">
      <c r="A174" s="31" t="s">
        <v>129</v>
      </c>
      <c r="B174" s="29">
        <v>119</v>
      </c>
      <c r="C174" s="49">
        <f t="shared" ref="C174:C175" si="19">D174</f>
        <v>4350205</v>
      </c>
      <c r="D174" s="49">
        <v>4350205</v>
      </c>
      <c r="E174" s="49"/>
      <c r="F174" s="49"/>
      <c r="G174" s="49"/>
      <c r="H174" s="49"/>
      <c r="I174" s="49"/>
    </row>
    <row r="175" spans="1:9" ht="15.75">
      <c r="A175" s="31" t="s">
        <v>130</v>
      </c>
      <c r="B175" s="29">
        <v>112</v>
      </c>
      <c r="C175" s="49">
        <f t="shared" si="19"/>
        <v>9560</v>
      </c>
      <c r="D175" s="49">
        <v>9560</v>
      </c>
      <c r="E175" s="49"/>
      <c r="F175" s="49"/>
      <c r="G175" s="49"/>
      <c r="H175" s="49"/>
      <c r="I175" s="49"/>
    </row>
    <row r="176" spans="1:9" ht="47.25">
      <c r="A176" s="25" t="s">
        <v>131</v>
      </c>
      <c r="B176" s="29">
        <v>300</v>
      </c>
      <c r="C176" s="49">
        <f>C178</f>
        <v>547223</v>
      </c>
      <c r="D176" s="49">
        <f t="shared" ref="D176:E176" si="20">D178</f>
        <v>116000</v>
      </c>
      <c r="E176" s="49">
        <f t="shared" si="20"/>
        <v>431223</v>
      </c>
      <c r="F176" s="49"/>
      <c r="G176" s="49"/>
      <c r="H176" s="49"/>
      <c r="I176" s="49"/>
    </row>
    <row r="177" spans="1:9" ht="15.75">
      <c r="A177" s="32" t="s">
        <v>29</v>
      </c>
      <c r="B177" s="29"/>
      <c r="C177" s="49"/>
      <c r="D177" s="49"/>
      <c r="E177" s="49"/>
      <c r="F177" s="49"/>
      <c r="G177" s="49"/>
      <c r="H177" s="49"/>
      <c r="I177" s="49"/>
    </row>
    <row r="178" spans="1:9" ht="63">
      <c r="A178" s="25" t="s">
        <v>207</v>
      </c>
      <c r="B178" s="29">
        <v>320</v>
      </c>
      <c r="C178" s="49">
        <f>D178+E178</f>
        <v>547223</v>
      </c>
      <c r="D178" s="49">
        <v>116000</v>
      </c>
      <c r="E178" s="49">
        <v>431223</v>
      </c>
      <c r="F178" s="49"/>
      <c r="G178" s="49"/>
      <c r="H178" s="49"/>
      <c r="I178" s="49"/>
    </row>
    <row r="179" spans="1:9" ht="15.75">
      <c r="A179" s="25" t="s">
        <v>119</v>
      </c>
      <c r="B179" s="29"/>
      <c r="C179" s="49"/>
      <c r="D179" s="49"/>
      <c r="E179" s="49"/>
      <c r="F179" s="49"/>
      <c r="G179" s="49"/>
      <c r="H179" s="49"/>
      <c r="I179" s="49"/>
    </row>
    <row r="180" spans="1:9" ht="31.5">
      <c r="A180" s="25" t="s">
        <v>132</v>
      </c>
      <c r="B180" s="29">
        <v>850</v>
      </c>
      <c r="C180" s="49">
        <f>C182+C183+C184</f>
        <v>25482</v>
      </c>
      <c r="D180" s="49">
        <f>D182+D183+D184</f>
        <v>25482</v>
      </c>
      <c r="E180" s="49"/>
      <c r="F180" s="49"/>
      <c r="G180" s="49"/>
      <c r="H180" s="49"/>
      <c r="I180" s="49"/>
    </row>
    <row r="181" spans="1:9" ht="15.75">
      <c r="A181" s="32" t="s">
        <v>29</v>
      </c>
      <c r="B181" s="29"/>
      <c r="C181" s="49"/>
      <c r="D181" s="49"/>
      <c r="E181" s="49"/>
      <c r="F181" s="49"/>
      <c r="G181" s="49"/>
      <c r="H181" s="49"/>
      <c r="I181" s="49"/>
    </row>
    <row r="182" spans="1:9" ht="31.5">
      <c r="A182" s="25" t="s">
        <v>208</v>
      </c>
      <c r="B182" s="29">
        <v>851</v>
      </c>
      <c r="C182" s="49">
        <f>D182</f>
        <v>19436</v>
      </c>
      <c r="D182" s="49">
        <v>19436</v>
      </c>
      <c r="E182" s="49"/>
      <c r="F182" s="49"/>
      <c r="G182" s="49"/>
      <c r="H182" s="49"/>
      <c r="I182" s="49"/>
    </row>
    <row r="183" spans="1:9" ht="31.5">
      <c r="A183" s="25" t="s">
        <v>209</v>
      </c>
      <c r="B183" s="29"/>
      <c r="C183" s="49">
        <f t="shared" ref="C183:C184" si="21">D183</f>
        <v>1880</v>
      </c>
      <c r="D183" s="49">
        <v>1880</v>
      </c>
      <c r="E183" s="49"/>
      <c r="F183" s="49"/>
      <c r="G183" s="49"/>
      <c r="H183" s="49"/>
      <c r="I183" s="49"/>
    </row>
    <row r="184" spans="1:9" ht="15.75">
      <c r="A184" s="25" t="s">
        <v>210</v>
      </c>
      <c r="B184" s="29">
        <v>853</v>
      </c>
      <c r="C184" s="49">
        <f t="shared" si="21"/>
        <v>4166</v>
      </c>
      <c r="D184" s="49">
        <v>4166</v>
      </c>
      <c r="E184" s="49"/>
      <c r="F184" s="49"/>
      <c r="G184" s="49"/>
      <c r="H184" s="49"/>
      <c r="I184" s="49"/>
    </row>
    <row r="185" spans="1:9" ht="47.25">
      <c r="A185" s="25" t="s">
        <v>133</v>
      </c>
      <c r="B185" s="29"/>
      <c r="C185" s="49"/>
      <c r="D185" s="49"/>
      <c r="E185" s="49"/>
      <c r="F185" s="49"/>
      <c r="G185" s="49"/>
      <c r="H185" s="49"/>
      <c r="I185" s="49"/>
    </row>
    <row r="186" spans="1:9" ht="15.75">
      <c r="A186" s="25" t="s">
        <v>118</v>
      </c>
      <c r="B186" s="29"/>
      <c r="C186" s="49"/>
      <c r="D186" s="49"/>
      <c r="E186" s="49"/>
      <c r="F186" s="49"/>
      <c r="G186" s="49"/>
      <c r="H186" s="49"/>
      <c r="I186" s="49"/>
    </row>
    <row r="187" spans="1:9" ht="15.75">
      <c r="A187" s="25" t="s">
        <v>119</v>
      </c>
      <c r="B187" s="29"/>
      <c r="C187" s="49"/>
      <c r="D187" s="49"/>
      <c r="E187" s="49"/>
      <c r="F187" s="49"/>
      <c r="G187" s="49"/>
      <c r="H187" s="49"/>
      <c r="I187" s="49"/>
    </row>
    <row r="188" spans="1:9" ht="47.25">
      <c r="A188" s="25" t="s">
        <v>134</v>
      </c>
      <c r="B188" s="29" t="s">
        <v>116</v>
      </c>
      <c r="C188" s="49">
        <f>C190+C191+C192+C197+C201+C205</f>
        <v>14452908</v>
      </c>
      <c r="D188" s="49">
        <f>D190+D191+D192+D197+D201+D205</f>
        <v>12100548</v>
      </c>
      <c r="E188" s="49">
        <f>E190+E191+E192+E197+E201+E205</f>
        <v>2084760</v>
      </c>
      <c r="F188" s="49">
        <f t="shared" ref="F188:H188" si="22">F190+F191+F192+F197+F201+F205</f>
        <v>0</v>
      </c>
      <c r="G188" s="49">
        <f t="shared" si="22"/>
        <v>0</v>
      </c>
      <c r="H188" s="49">
        <f t="shared" si="22"/>
        <v>267600</v>
      </c>
      <c r="I188" s="49"/>
    </row>
    <row r="189" spans="1:9" ht="15.75">
      <c r="A189" s="32" t="s">
        <v>31</v>
      </c>
      <c r="B189" s="29"/>
      <c r="C189" s="49"/>
      <c r="D189" s="49"/>
      <c r="E189" s="49"/>
      <c r="F189" s="49"/>
      <c r="G189" s="49"/>
      <c r="H189" s="49"/>
      <c r="I189" s="49"/>
    </row>
    <row r="190" spans="1:9" ht="15.75">
      <c r="A190" s="25" t="s">
        <v>135</v>
      </c>
      <c r="B190" s="29">
        <v>221</v>
      </c>
      <c r="C190" s="49">
        <f>D190</f>
        <v>75534</v>
      </c>
      <c r="D190" s="49">
        <v>75534</v>
      </c>
      <c r="E190" s="49"/>
      <c r="F190" s="49"/>
      <c r="G190" s="49"/>
      <c r="H190" s="49"/>
      <c r="I190" s="49"/>
    </row>
    <row r="191" spans="1:9" ht="15.75">
      <c r="A191" s="25" t="s">
        <v>136</v>
      </c>
      <c r="B191" s="29">
        <v>222</v>
      </c>
      <c r="C191" s="49">
        <f t="shared" ref="C191:C192" si="23">D191</f>
        <v>3000</v>
      </c>
      <c r="D191" s="49">
        <v>3000</v>
      </c>
      <c r="E191" s="49"/>
      <c r="F191" s="49"/>
      <c r="G191" s="49"/>
      <c r="H191" s="49"/>
      <c r="I191" s="49"/>
    </row>
    <row r="192" spans="1:9" ht="15.75">
      <c r="A192" s="25" t="s">
        <v>137</v>
      </c>
      <c r="B192" s="29">
        <v>223</v>
      </c>
      <c r="C192" s="49">
        <f t="shared" si="23"/>
        <v>5115251</v>
      </c>
      <c r="D192" s="49">
        <f>4849580+265671</f>
        <v>5115251</v>
      </c>
      <c r="E192" s="49"/>
      <c r="F192" s="49"/>
      <c r="G192" s="49"/>
      <c r="H192" s="49"/>
      <c r="I192" s="49"/>
    </row>
    <row r="193" spans="1:9" ht="31.5">
      <c r="A193" s="25" t="s">
        <v>138</v>
      </c>
      <c r="B193" s="29"/>
      <c r="C193" s="49"/>
      <c r="D193" s="49"/>
      <c r="E193" s="49"/>
      <c r="F193" s="49"/>
      <c r="G193" s="49"/>
      <c r="H193" s="49"/>
      <c r="I193" s="49"/>
    </row>
    <row r="194" spans="1:9" ht="15.75">
      <c r="A194" s="32" t="s">
        <v>29</v>
      </c>
      <c r="B194" s="29"/>
      <c r="C194" s="49"/>
      <c r="D194" s="49"/>
      <c r="E194" s="49"/>
      <c r="F194" s="49"/>
      <c r="G194" s="49"/>
      <c r="H194" s="49"/>
      <c r="I194" s="49"/>
    </row>
    <row r="195" spans="1:9" ht="63">
      <c r="A195" s="25" t="s">
        <v>139</v>
      </c>
      <c r="B195" s="29"/>
      <c r="C195" s="49"/>
      <c r="D195" s="49"/>
      <c r="E195" s="49"/>
      <c r="F195" s="49"/>
      <c r="G195" s="49"/>
      <c r="H195" s="49"/>
      <c r="I195" s="49"/>
    </row>
    <row r="196" spans="1:9" ht="47.25">
      <c r="A196" s="25" t="s">
        <v>140</v>
      </c>
      <c r="B196" s="29"/>
      <c r="C196" s="49"/>
      <c r="D196" s="49"/>
      <c r="E196" s="49"/>
      <c r="F196" s="49"/>
      <c r="G196" s="49"/>
      <c r="H196" s="49"/>
      <c r="I196" s="49"/>
    </row>
    <row r="197" spans="1:9" ht="31.5">
      <c r="A197" s="25" t="s">
        <v>141</v>
      </c>
      <c r="B197" s="29">
        <v>225</v>
      </c>
      <c r="C197" s="49">
        <f>C199+C200</f>
        <v>2013811</v>
      </c>
      <c r="D197" s="49">
        <f>D199+D200</f>
        <v>1794411</v>
      </c>
      <c r="E197" s="49">
        <f>E199+E200</f>
        <v>219400</v>
      </c>
      <c r="F197" s="49"/>
      <c r="G197" s="49"/>
      <c r="H197" s="49"/>
      <c r="I197" s="49"/>
    </row>
    <row r="198" spans="1:9" ht="15.75">
      <c r="A198" s="32" t="s">
        <v>29</v>
      </c>
      <c r="B198" s="29"/>
      <c r="C198" s="49"/>
      <c r="D198" s="49"/>
      <c r="E198" s="49"/>
      <c r="F198" s="49"/>
      <c r="G198" s="49"/>
      <c r="H198" s="49"/>
      <c r="I198" s="49"/>
    </row>
    <row r="199" spans="1:9" ht="47.25">
      <c r="A199" s="25" t="s">
        <v>142</v>
      </c>
      <c r="B199" s="29"/>
      <c r="C199" s="49">
        <f>D199+E199</f>
        <v>182700</v>
      </c>
      <c r="D199" s="49">
        <v>182700</v>
      </c>
      <c r="E199" s="49"/>
      <c r="F199" s="49"/>
      <c r="G199" s="49"/>
      <c r="H199" s="49"/>
      <c r="I199" s="49"/>
    </row>
    <row r="200" spans="1:9" ht="47.25">
      <c r="A200" s="25" t="s">
        <v>143</v>
      </c>
      <c r="B200" s="29"/>
      <c r="C200" s="49">
        <f>D200+E200</f>
        <v>1831111</v>
      </c>
      <c r="D200" s="49">
        <f>419788+1594023-219400-182700</f>
        <v>1611711</v>
      </c>
      <c r="E200" s="49">
        <v>219400</v>
      </c>
      <c r="F200" s="49"/>
      <c r="G200" s="49"/>
      <c r="H200" s="49"/>
      <c r="I200" s="49"/>
    </row>
    <row r="201" spans="1:9" ht="15.75">
      <c r="A201" s="41" t="s">
        <v>227</v>
      </c>
      <c r="B201" s="39">
        <v>226</v>
      </c>
      <c r="C201" s="49">
        <f>D201+E201</f>
        <v>1797380</v>
      </c>
      <c r="D201" s="49">
        <f>568654+1228726-282400</f>
        <v>1514980</v>
      </c>
      <c r="E201" s="49">
        <v>282400</v>
      </c>
      <c r="F201" s="49"/>
      <c r="G201" s="49"/>
      <c r="H201" s="49"/>
      <c r="I201" s="49"/>
    </row>
    <row r="202" spans="1:9" ht="31.5">
      <c r="A202" s="25" t="s">
        <v>144</v>
      </c>
      <c r="B202" s="29" t="s">
        <v>116</v>
      </c>
      <c r="C202" s="49"/>
      <c r="D202" s="49"/>
      <c r="E202" s="49"/>
      <c r="F202" s="49"/>
      <c r="G202" s="49"/>
      <c r="H202" s="49"/>
      <c r="I202" s="49"/>
    </row>
    <row r="203" spans="1:9" ht="15.75">
      <c r="A203" s="25" t="s">
        <v>29</v>
      </c>
      <c r="B203" s="29"/>
      <c r="C203" s="49"/>
      <c r="D203" s="49"/>
      <c r="E203" s="49"/>
      <c r="F203" s="49"/>
      <c r="G203" s="49"/>
      <c r="H203" s="49"/>
      <c r="I203" s="49"/>
    </row>
    <row r="204" spans="1:9" ht="31.5">
      <c r="A204" s="25" t="s">
        <v>145</v>
      </c>
      <c r="B204" s="29">
        <v>510</v>
      </c>
      <c r="C204" s="49"/>
      <c r="D204" s="49"/>
      <c r="E204" s="49"/>
      <c r="F204" s="49"/>
      <c r="G204" s="49"/>
      <c r="H204" s="49"/>
      <c r="I204" s="49"/>
    </row>
    <row r="205" spans="1:9" ht="15.75">
      <c r="A205" s="25" t="s">
        <v>146</v>
      </c>
      <c r="B205" s="29">
        <v>300</v>
      </c>
      <c r="C205" s="49">
        <f>C206</f>
        <v>5447932</v>
      </c>
      <c r="D205" s="49">
        <f t="shared" ref="D205:H205" si="24">D206</f>
        <v>3597372</v>
      </c>
      <c r="E205" s="49">
        <f t="shared" si="24"/>
        <v>1582960</v>
      </c>
      <c r="F205" s="49">
        <f t="shared" si="24"/>
        <v>0</v>
      </c>
      <c r="G205" s="49">
        <f t="shared" si="24"/>
        <v>0</v>
      </c>
      <c r="H205" s="49">
        <f t="shared" si="24"/>
        <v>267600</v>
      </c>
      <c r="I205" s="49"/>
    </row>
    <row r="206" spans="1:9" ht="47.25">
      <c r="A206" s="25" t="s">
        <v>147</v>
      </c>
      <c r="B206" s="29">
        <v>300</v>
      </c>
      <c r="C206" s="49">
        <f>C208+C210</f>
        <v>5447932</v>
      </c>
      <c r="D206" s="49">
        <f t="shared" ref="D206:H206" si="25">D208+D210</f>
        <v>3597372</v>
      </c>
      <c r="E206" s="49">
        <f t="shared" si="25"/>
        <v>1582960</v>
      </c>
      <c r="F206" s="49">
        <f t="shared" si="25"/>
        <v>0</v>
      </c>
      <c r="G206" s="49">
        <f t="shared" si="25"/>
        <v>0</v>
      </c>
      <c r="H206" s="49">
        <f t="shared" si="25"/>
        <v>267600</v>
      </c>
      <c r="I206" s="49"/>
    </row>
    <row r="207" spans="1:9" ht="15.75">
      <c r="A207" s="25" t="s">
        <v>29</v>
      </c>
      <c r="B207" s="29"/>
      <c r="C207" s="49"/>
      <c r="D207" s="49"/>
      <c r="E207" s="49"/>
      <c r="F207" s="49"/>
      <c r="G207" s="49"/>
      <c r="H207" s="49"/>
      <c r="I207" s="49"/>
    </row>
    <row r="208" spans="1:9" ht="31.5">
      <c r="A208" s="25" t="s">
        <v>148</v>
      </c>
      <c r="B208" s="29">
        <v>310</v>
      </c>
      <c r="C208" s="49">
        <f>D208+E208+H208</f>
        <v>1313960</v>
      </c>
      <c r="D208" s="49">
        <v>10000</v>
      </c>
      <c r="E208" s="49">
        <v>1303960</v>
      </c>
      <c r="F208" s="49"/>
      <c r="G208" s="49"/>
      <c r="H208" s="49"/>
      <c r="I208" s="49"/>
    </row>
    <row r="209" spans="1:9" ht="31.5">
      <c r="A209" s="25" t="s">
        <v>149</v>
      </c>
      <c r="B209" s="29">
        <v>320</v>
      </c>
      <c r="C209" s="49">
        <f t="shared" ref="C209:C210" si="26">D209+E209+H209</f>
        <v>0</v>
      </c>
      <c r="D209" s="49"/>
      <c r="E209" s="49"/>
      <c r="F209" s="49"/>
      <c r="G209" s="49"/>
      <c r="H209" s="49"/>
      <c r="I209" s="49"/>
    </row>
    <row r="210" spans="1:9" ht="31.5">
      <c r="A210" s="25" t="s">
        <v>150</v>
      </c>
      <c r="B210" s="29">
        <v>340</v>
      </c>
      <c r="C210" s="49">
        <f t="shared" si="26"/>
        <v>4133972</v>
      </c>
      <c r="D210" s="49">
        <f>3866372-279000</f>
        <v>3587372</v>
      </c>
      <c r="E210" s="49">
        <v>279000</v>
      </c>
      <c r="F210" s="49"/>
      <c r="G210" s="49"/>
      <c r="H210" s="49">
        <v>267600</v>
      </c>
      <c r="I210" s="49"/>
    </row>
    <row r="211" spans="1:9" ht="31.5">
      <c r="A211" s="25" t="s">
        <v>151</v>
      </c>
      <c r="B211" s="29">
        <v>600</v>
      </c>
      <c r="C211" s="49"/>
      <c r="D211" s="49"/>
      <c r="E211" s="49"/>
      <c r="F211" s="49"/>
      <c r="G211" s="49"/>
      <c r="H211" s="49"/>
      <c r="I211" s="49"/>
    </row>
    <row r="212" spans="1:9" ht="31.5">
      <c r="A212" s="25" t="s">
        <v>152</v>
      </c>
      <c r="B212" s="29">
        <v>610</v>
      </c>
      <c r="C212" s="49"/>
      <c r="D212" s="49"/>
      <c r="E212" s="49"/>
      <c r="F212" s="49"/>
      <c r="G212" s="49"/>
      <c r="H212" s="49"/>
      <c r="I212" s="49"/>
    </row>
    <row r="213" spans="1:9" ht="15.75">
      <c r="A213" s="25" t="s">
        <v>153</v>
      </c>
      <c r="B213" s="29"/>
      <c r="C213" s="49"/>
      <c r="D213" s="49"/>
      <c r="E213" s="49"/>
      <c r="F213" s="49"/>
      <c r="G213" s="49"/>
      <c r="H213" s="49"/>
      <c r="I213" s="49"/>
    </row>
    <row r="214" spans="1:9" ht="15.75">
      <c r="A214" s="25" t="s">
        <v>29</v>
      </c>
      <c r="B214" s="29"/>
      <c r="C214" s="49"/>
      <c r="D214" s="49"/>
      <c r="E214" s="49"/>
      <c r="F214" s="49"/>
      <c r="G214" s="49"/>
      <c r="H214" s="49"/>
      <c r="I214" s="49"/>
    </row>
    <row r="215" spans="1:9" ht="15.75">
      <c r="A215" s="25" t="s">
        <v>118</v>
      </c>
      <c r="B215" s="29"/>
      <c r="C215" s="49"/>
      <c r="D215" s="49"/>
      <c r="E215" s="49"/>
      <c r="F215" s="49"/>
      <c r="G215" s="49"/>
      <c r="H215" s="49"/>
      <c r="I215" s="49"/>
    </row>
    <row r="216" spans="1:9" ht="15.75">
      <c r="A216" s="25" t="s">
        <v>119</v>
      </c>
      <c r="B216" s="29"/>
      <c r="C216" s="49"/>
      <c r="D216" s="49"/>
      <c r="E216" s="49"/>
      <c r="F216" s="49"/>
      <c r="G216" s="49"/>
      <c r="H216" s="49"/>
      <c r="I216" s="49"/>
    </row>
    <row r="217" spans="1:9" ht="31.5">
      <c r="A217" s="25" t="s">
        <v>154</v>
      </c>
      <c r="B217" s="29" t="s">
        <v>116</v>
      </c>
      <c r="C217" s="49"/>
      <c r="D217" s="49"/>
      <c r="E217" s="49"/>
      <c r="F217" s="49"/>
      <c r="G217" s="49"/>
      <c r="H217" s="49"/>
      <c r="I217" s="49"/>
    </row>
    <row r="218" spans="1:9" ht="31.5">
      <c r="A218" s="25" t="s">
        <v>155</v>
      </c>
      <c r="B218" s="29" t="s">
        <v>116</v>
      </c>
      <c r="C218" s="49"/>
      <c r="D218" s="49"/>
      <c r="E218" s="49"/>
      <c r="F218" s="49"/>
      <c r="G218" s="49"/>
      <c r="H218" s="49"/>
      <c r="I218" s="49"/>
    </row>
  </sheetData>
  <mergeCells count="32">
    <mergeCell ref="A1:I1"/>
    <mergeCell ref="A2:I2"/>
    <mergeCell ref="A4:A7"/>
    <mergeCell ref="B4:B7"/>
    <mergeCell ref="C4:I4"/>
    <mergeCell ref="C5:C7"/>
    <mergeCell ref="D5:I5"/>
    <mergeCell ref="D6:D7"/>
    <mergeCell ref="E6:E7"/>
    <mergeCell ref="F6:F7"/>
    <mergeCell ref="G6:G7"/>
    <mergeCell ref="H6:I6"/>
    <mergeCell ref="A76:A79"/>
    <mergeCell ref="B76:B79"/>
    <mergeCell ref="C76:I76"/>
    <mergeCell ref="C77:C79"/>
    <mergeCell ref="D77:I77"/>
    <mergeCell ref="D78:D79"/>
    <mergeCell ref="E78:E79"/>
    <mergeCell ref="F78:F79"/>
    <mergeCell ref="G78:G79"/>
    <mergeCell ref="H78:I78"/>
    <mergeCell ref="A148:A151"/>
    <mergeCell ref="B148:B151"/>
    <mergeCell ref="C148:I148"/>
    <mergeCell ref="C149:C151"/>
    <mergeCell ref="D149:I149"/>
    <mergeCell ref="D150:D151"/>
    <mergeCell ref="E150:E151"/>
    <mergeCell ref="F150:F151"/>
    <mergeCell ref="G150:G151"/>
    <mergeCell ref="H150:I150"/>
  </mergeCells>
  <hyperlinks>
    <hyperlink ref="E6" r:id="rId1" display="consultantplus://offline/ref=E97DD5A5BCBA588592D2329D4617699ED95ADF0A0341AE9AC18097130257099A3E5DE40B24EAODTFC"/>
    <hyperlink ref="E78" r:id="rId2" display="consultantplus://offline/ref=E97DD5A5BCBA588592D2329D4617699ED95ADF0A0341AE9AC18097130257099A3E5DE40B24EAODTFC"/>
    <hyperlink ref="E150" r:id="rId3" display="consultantplus://offline/ref=E97DD5A5BCBA588592D2329D4617699ED95ADF0A0341AE9AC18097130257099A3E5DE40B24EAODTFC"/>
  </hyperlinks>
  <pageMargins left="0.70866141732283472" right="0.70866141732283472" top="0.74803149606299213" bottom="0.74803149606299213" header="0.31496062992125984" footer="0.31496062992125984"/>
  <pageSetup paperSize="9" scale="70" orientation="landscape" verticalDpi="0"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3"/>
  <sheetViews>
    <sheetView topLeftCell="A13" workbookViewId="0">
      <selection activeCell="G11" sqref="G11:I11"/>
    </sheetView>
  </sheetViews>
  <sheetFormatPr defaultRowHeight="15"/>
  <cols>
    <col min="1" max="1" width="20.42578125" customWidth="1"/>
    <col min="4" max="4" width="13.28515625" customWidth="1"/>
    <col min="5" max="5" width="12.5703125" customWidth="1"/>
    <col min="6" max="6" width="11.85546875" customWidth="1"/>
    <col min="7" max="7" width="13" customWidth="1"/>
    <col min="8" max="8" width="11.7109375" customWidth="1"/>
    <col min="9" max="9" width="12.5703125" customWidth="1"/>
    <col min="10" max="10" width="13" customWidth="1"/>
    <col min="11" max="11" width="11.42578125" customWidth="1"/>
    <col min="12" max="12" width="11" customWidth="1"/>
  </cols>
  <sheetData>
    <row r="1" spans="1:12" ht="15.75">
      <c r="A1" s="94" t="s">
        <v>156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ht="15.75">
      <c r="A2" s="94" t="s">
        <v>157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ht="15.75">
      <c r="A3" s="99" t="s">
        <v>234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ht="15.75">
      <c r="A4" s="12"/>
    </row>
    <row r="5" spans="1:12" ht="32.25" customHeight="1">
      <c r="A5" s="96" t="s">
        <v>26</v>
      </c>
      <c r="B5" s="96" t="s">
        <v>158</v>
      </c>
      <c r="C5" s="96" t="s">
        <v>159</v>
      </c>
      <c r="D5" s="96" t="s">
        <v>160</v>
      </c>
      <c r="E5" s="96"/>
      <c r="F5" s="96"/>
      <c r="G5" s="96"/>
      <c r="H5" s="96"/>
      <c r="I5" s="96"/>
      <c r="J5" s="96"/>
      <c r="K5" s="96"/>
      <c r="L5" s="96"/>
    </row>
    <row r="6" spans="1:12" ht="15.75" customHeight="1">
      <c r="A6" s="96"/>
      <c r="B6" s="96"/>
      <c r="C6" s="96"/>
      <c r="D6" s="96" t="s">
        <v>161</v>
      </c>
      <c r="E6" s="96"/>
      <c r="F6" s="96"/>
      <c r="G6" s="96" t="s">
        <v>31</v>
      </c>
      <c r="H6" s="96"/>
      <c r="I6" s="96"/>
      <c r="J6" s="96"/>
      <c r="K6" s="96"/>
      <c r="L6" s="96"/>
    </row>
    <row r="7" spans="1:12" ht="91.5" customHeight="1">
      <c r="A7" s="96"/>
      <c r="B7" s="96"/>
      <c r="C7" s="96"/>
      <c r="D7" s="96"/>
      <c r="E7" s="96"/>
      <c r="F7" s="96"/>
      <c r="G7" s="97" t="s">
        <v>162</v>
      </c>
      <c r="H7" s="97"/>
      <c r="I7" s="97"/>
      <c r="J7" s="97" t="s">
        <v>163</v>
      </c>
      <c r="K7" s="97"/>
      <c r="L7" s="97"/>
    </row>
    <row r="8" spans="1:12" ht="15.75">
      <c r="A8" s="96"/>
      <c r="B8" s="96"/>
      <c r="C8" s="96"/>
      <c r="D8" s="54" t="s">
        <v>236</v>
      </c>
      <c r="E8" s="55" t="s">
        <v>237</v>
      </c>
      <c r="F8" s="55" t="s">
        <v>238</v>
      </c>
      <c r="G8" s="55" t="s">
        <v>236</v>
      </c>
      <c r="H8" s="55" t="s">
        <v>237</v>
      </c>
      <c r="I8" s="55" t="s">
        <v>238</v>
      </c>
      <c r="J8" s="55" t="s">
        <v>236</v>
      </c>
      <c r="K8" s="55" t="s">
        <v>237</v>
      </c>
      <c r="L8" s="55" t="s">
        <v>238</v>
      </c>
    </row>
    <row r="9" spans="1:12" ht="47.25">
      <c r="A9" s="96"/>
      <c r="B9" s="96"/>
      <c r="C9" s="96"/>
      <c r="D9" s="51" t="s">
        <v>164</v>
      </c>
      <c r="E9" s="51" t="s">
        <v>165</v>
      </c>
      <c r="F9" s="51" t="s">
        <v>166</v>
      </c>
      <c r="G9" s="51" t="s">
        <v>164</v>
      </c>
      <c r="H9" s="51" t="s">
        <v>165</v>
      </c>
      <c r="I9" s="51" t="s">
        <v>166</v>
      </c>
      <c r="J9" s="51" t="s">
        <v>164</v>
      </c>
      <c r="K9" s="51" t="s">
        <v>165</v>
      </c>
      <c r="L9" s="51" t="s">
        <v>166</v>
      </c>
    </row>
    <row r="10" spans="1:12" ht="15.75">
      <c r="A10" s="51">
        <v>1</v>
      </c>
      <c r="B10" s="51">
        <v>2</v>
      </c>
      <c r="C10" s="51">
        <v>3</v>
      </c>
      <c r="D10" s="51">
        <v>4</v>
      </c>
      <c r="E10" s="51">
        <v>5</v>
      </c>
      <c r="F10" s="51">
        <v>6</v>
      </c>
      <c r="G10" s="51">
        <v>7</v>
      </c>
      <c r="H10" s="51">
        <v>8</v>
      </c>
      <c r="I10" s="51">
        <v>9</v>
      </c>
      <c r="J10" s="51">
        <v>10</v>
      </c>
      <c r="K10" s="51">
        <v>11</v>
      </c>
      <c r="L10" s="51">
        <v>12</v>
      </c>
    </row>
    <row r="11" spans="1:12" ht="63.75" customHeight="1">
      <c r="A11" s="56" t="s">
        <v>167</v>
      </c>
      <c r="B11" s="57" t="s">
        <v>205</v>
      </c>
      <c r="C11" s="58" t="s">
        <v>116</v>
      </c>
      <c r="D11" s="59">
        <f>'раздел II '!C32+'раздел II '!C44</f>
        <v>15000131</v>
      </c>
      <c r="E11" s="59">
        <f>'раздел II '!C104+'раздел II '!C116</f>
        <v>15000131</v>
      </c>
      <c r="F11" s="59">
        <f>'раздел II '!C176+'раздел II '!C188</f>
        <v>15000131</v>
      </c>
      <c r="G11" s="59">
        <v>15000131</v>
      </c>
      <c r="H11" s="59">
        <v>15000131</v>
      </c>
      <c r="I11" s="59">
        <v>15000131</v>
      </c>
      <c r="J11" s="60"/>
      <c r="K11" s="60"/>
      <c r="L11" s="60"/>
    </row>
    <row r="12" spans="1:12" ht="20.25" customHeight="1">
      <c r="A12" s="56" t="s">
        <v>168</v>
      </c>
      <c r="B12" s="101">
        <v>1001</v>
      </c>
      <c r="C12" s="101" t="s">
        <v>116</v>
      </c>
      <c r="D12" s="98">
        <f>D15+D16+D17</f>
        <v>4807330</v>
      </c>
      <c r="E12" s="98">
        <f>E15+E16+E17</f>
        <v>4807330</v>
      </c>
      <c r="F12" s="98">
        <f t="shared" ref="F12:I12" si="0">F15+F16+F17</f>
        <v>4807330</v>
      </c>
      <c r="G12" s="98">
        <f t="shared" si="0"/>
        <v>4807330</v>
      </c>
      <c r="H12" s="98">
        <f t="shared" si="0"/>
        <v>4807330</v>
      </c>
      <c r="I12" s="98">
        <f t="shared" si="0"/>
        <v>4807330</v>
      </c>
      <c r="J12" s="100"/>
      <c r="K12" s="100"/>
      <c r="L12" s="100"/>
    </row>
    <row r="13" spans="1:12" ht="80.25" customHeight="1">
      <c r="A13" s="61" t="s">
        <v>169</v>
      </c>
      <c r="B13" s="101"/>
      <c r="C13" s="101"/>
      <c r="D13" s="98"/>
      <c r="E13" s="98"/>
      <c r="F13" s="98"/>
      <c r="G13" s="98"/>
      <c r="H13" s="98"/>
      <c r="I13" s="98"/>
      <c r="J13" s="100"/>
      <c r="K13" s="100"/>
      <c r="L13" s="100"/>
    </row>
    <row r="14" spans="1:12" ht="15.75">
      <c r="A14" s="56" t="s">
        <v>29</v>
      </c>
      <c r="B14" s="58" t="s">
        <v>116</v>
      </c>
      <c r="C14" s="60"/>
      <c r="D14" s="59"/>
      <c r="E14" s="59"/>
      <c r="F14" s="59"/>
      <c r="G14" s="59"/>
      <c r="H14" s="59"/>
      <c r="I14" s="59"/>
      <c r="J14" s="60"/>
      <c r="K14" s="60"/>
      <c r="L14" s="60"/>
    </row>
    <row r="15" spans="1:12" ht="52.5" customHeight="1">
      <c r="A15" s="56" t="s">
        <v>200</v>
      </c>
      <c r="B15" s="58">
        <v>1002</v>
      </c>
      <c r="C15" s="60"/>
      <c r="D15" s="59">
        <f>4009990+141000</f>
        <v>4150990</v>
      </c>
      <c r="E15" s="59">
        <f t="shared" ref="E15:I15" si="1">4009990+141000</f>
        <v>4150990</v>
      </c>
      <c r="F15" s="59">
        <f t="shared" si="1"/>
        <v>4150990</v>
      </c>
      <c r="G15" s="59">
        <f t="shared" si="1"/>
        <v>4150990</v>
      </c>
      <c r="H15" s="59">
        <f t="shared" si="1"/>
        <v>4150990</v>
      </c>
      <c r="I15" s="59">
        <f t="shared" si="1"/>
        <v>4150990</v>
      </c>
      <c r="J15" s="60"/>
      <c r="K15" s="60"/>
      <c r="L15" s="60"/>
    </row>
    <row r="16" spans="1:12" ht="47.25">
      <c r="A16" s="56" t="s">
        <v>239</v>
      </c>
      <c r="B16" s="58">
        <v>1003</v>
      </c>
      <c r="C16" s="60"/>
      <c r="D16" s="59">
        <v>20100</v>
      </c>
      <c r="E16" s="59">
        <v>20100</v>
      </c>
      <c r="F16" s="59">
        <v>20100</v>
      </c>
      <c r="G16" s="59">
        <v>20100</v>
      </c>
      <c r="H16" s="59">
        <v>20100</v>
      </c>
      <c r="I16" s="59">
        <v>20100</v>
      </c>
      <c r="J16" s="60"/>
      <c r="K16" s="60"/>
      <c r="L16" s="60"/>
    </row>
    <row r="17" spans="1:12" ht="66" customHeight="1">
      <c r="A17" s="62" t="s">
        <v>202</v>
      </c>
      <c r="B17" s="58">
        <v>1004</v>
      </c>
      <c r="C17" s="60"/>
      <c r="D17" s="59">
        <v>636240</v>
      </c>
      <c r="E17" s="59">
        <v>636240</v>
      </c>
      <c r="F17" s="59">
        <v>636240</v>
      </c>
      <c r="G17" s="59">
        <v>636240</v>
      </c>
      <c r="H17" s="59">
        <v>636240</v>
      </c>
      <c r="I17" s="59">
        <v>636240</v>
      </c>
      <c r="J17" s="60"/>
      <c r="K17" s="60"/>
      <c r="L17" s="60"/>
    </row>
    <row r="18" spans="1:12" ht="63">
      <c r="A18" s="61" t="s">
        <v>204</v>
      </c>
      <c r="B18" s="58">
        <v>2001</v>
      </c>
      <c r="C18" s="60">
        <v>2018</v>
      </c>
      <c r="D18" s="59">
        <f>D11-D12</f>
        <v>10192801</v>
      </c>
      <c r="E18" s="59">
        <f t="shared" ref="E18:I18" si="2">E11-E12</f>
        <v>10192801</v>
      </c>
      <c r="F18" s="59">
        <f t="shared" si="2"/>
        <v>10192801</v>
      </c>
      <c r="G18" s="59">
        <f t="shared" si="2"/>
        <v>10192801</v>
      </c>
      <c r="H18" s="59">
        <f t="shared" si="2"/>
        <v>10192801</v>
      </c>
      <c r="I18" s="59">
        <f t="shared" si="2"/>
        <v>10192801</v>
      </c>
      <c r="J18" s="60"/>
      <c r="K18" s="60"/>
      <c r="L18" s="60"/>
    </row>
    <row r="19" spans="1:12" ht="23.25" customHeight="1">
      <c r="A19" s="56" t="s">
        <v>29</v>
      </c>
      <c r="B19" s="58" t="s">
        <v>116</v>
      </c>
      <c r="C19" s="60"/>
      <c r="D19" s="59"/>
      <c r="E19" s="59"/>
      <c r="F19" s="59"/>
      <c r="G19" s="59"/>
      <c r="H19" s="59"/>
      <c r="I19" s="59"/>
      <c r="J19" s="60"/>
      <c r="K19" s="60"/>
      <c r="L19" s="60"/>
    </row>
    <row r="20" spans="1:12" ht="46.5" customHeight="1">
      <c r="A20" s="56" t="s">
        <v>201</v>
      </c>
      <c r="B20" s="58">
        <v>2002</v>
      </c>
      <c r="C20" s="60"/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60"/>
      <c r="K20" s="60"/>
      <c r="L20" s="60"/>
    </row>
    <row r="21" spans="1:12" ht="51.75" customHeight="1">
      <c r="A21" s="56" t="s">
        <v>240</v>
      </c>
      <c r="B21" s="58">
        <v>2003</v>
      </c>
      <c r="C21" s="60"/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60"/>
      <c r="K21" s="60"/>
      <c r="L21" s="60"/>
    </row>
    <row r="22" spans="1:12" ht="110.25">
      <c r="A22" s="62" t="s">
        <v>202</v>
      </c>
      <c r="B22" s="58">
        <v>2004</v>
      </c>
      <c r="C22" s="60"/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60"/>
      <c r="K22" s="60"/>
      <c r="L22" s="60"/>
    </row>
    <row r="23" spans="1:12" ht="31.5">
      <c r="A23" s="52" t="s">
        <v>203</v>
      </c>
      <c r="B23" s="58">
        <v>2005</v>
      </c>
      <c r="C23" s="60"/>
      <c r="D23" s="59">
        <f>D18-D20-D22-D21</f>
        <v>10192801</v>
      </c>
      <c r="E23" s="59">
        <f t="shared" ref="E23:I23" si="3">E18-E20-E22-E21</f>
        <v>10192801</v>
      </c>
      <c r="F23" s="59">
        <f t="shared" si="3"/>
        <v>10192801</v>
      </c>
      <c r="G23" s="59">
        <f t="shared" si="3"/>
        <v>10192801</v>
      </c>
      <c r="H23" s="59">
        <f t="shared" si="3"/>
        <v>10192801</v>
      </c>
      <c r="I23" s="59">
        <f t="shared" si="3"/>
        <v>10192801</v>
      </c>
      <c r="J23" s="63"/>
      <c r="K23" s="63"/>
      <c r="L23" s="63"/>
    </row>
  </sheetData>
  <mergeCells count="22">
    <mergeCell ref="C5:C9"/>
    <mergeCell ref="D5:L5"/>
    <mergeCell ref="D6:F7"/>
    <mergeCell ref="G6:L6"/>
    <mergeCell ref="G7:I7"/>
    <mergeCell ref="J7:L7"/>
    <mergeCell ref="G12:G13"/>
    <mergeCell ref="A1:L1"/>
    <mergeCell ref="A2:L2"/>
    <mergeCell ref="A3:L3"/>
    <mergeCell ref="H12:H13"/>
    <mergeCell ref="I12:I13"/>
    <mergeCell ref="J12:J13"/>
    <mergeCell ref="K12:K13"/>
    <mergeCell ref="L12:L13"/>
    <mergeCell ref="B12:B13"/>
    <mergeCell ref="C12:C13"/>
    <mergeCell ref="D12:D13"/>
    <mergeCell ref="E12:E13"/>
    <mergeCell ref="F12:F13"/>
    <mergeCell ref="A5:A9"/>
    <mergeCell ref="B5:B9"/>
  </mergeCells>
  <hyperlinks>
    <hyperlink ref="G7" r:id="rId1" display="consultantplus://offline/ref=B9257A7534D1F4856A12B1A1CEB0F2874ED5141C7D0366812B219470E2a6RCH"/>
    <hyperlink ref="J7" r:id="rId2" display="consultantplus://offline/ref=B9257A7534D1F4856A12B1A1CEB0F2874ED5141B7A0566812B219470E2a6RCH"/>
  </hyperlinks>
  <pageMargins left="0.6" right="0.55000000000000004" top="0.51181102362204722" bottom="0.74803149606299213" header="0.33" footer="0.31496062992125984"/>
  <pageSetup paperSize="9" scale="90" orientation="landscape" verticalDpi="0"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0"/>
  <sheetViews>
    <sheetView workbookViewId="0">
      <selection activeCell="A30" sqref="A30"/>
    </sheetView>
  </sheetViews>
  <sheetFormatPr defaultRowHeight="15"/>
  <cols>
    <col min="1" max="1" width="40.140625" customWidth="1"/>
    <col min="2" max="2" width="15" customWidth="1"/>
    <col min="3" max="3" width="27.140625" customWidth="1"/>
  </cols>
  <sheetData>
    <row r="1" spans="1:3" ht="15.75">
      <c r="A1" s="94" t="s">
        <v>170</v>
      </c>
      <c r="B1" s="94"/>
      <c r="C1" s="94"/>
    </row>
    <row r="2" spans="1:3" ht="15.75">
      <c r="A2" s="94" t="s">
        <v>171</v>
      </c>
      <c r="B2" s="94"/>
      <c r="C2" s="94"/>
    </row>
    <row r="3" spans="1:3" ht="15.75">
      <c r="A3" s="95" t="s">
        <v>234</v>
      </c>
      <c r="B3" s="95"/>
      <c r="C3" s="95"/>
    </row>
    <row r="4" spans="1:3" ht="15.75">
      <c r="A4" s="94" t="s">
        <v>172</v>
      </c>
      <c r="B4" s="94"/>
      <c r="C4" s="94"/>
    </row>
    <row r="5" spans="1:3" ht="16.5" thickBot="1">
      <c r="A5" s="12"/>
    </row>
    <row r="6" spans="1:3" ht="48.75" customHeight="1" thickBot="1">
      <c r="A6" s="14" t="s">
        <v>26</v>
      </c>
      <c r="B6" s="15" t="s">
        <v>158</v>
      </c>
      <c r="C6" s="15" t="s">
        <v>173</v>
      </c>
    </row>
    <row r="7" spans="1:3" ht="16.5" thickBot="1">
      <c r="A7" s="7">
        <v>1</v>
      </c>
      <c r="B7" s="16">
        <v>2</v>
      </c>
      <c r="C7" s="16">
        <v>3</v>
      </c>
    </row>
    <row r="8" spans="1:3" ht="18" customHeight="1" thickBot="1">
      <c r="A8" s="5" t="s">
        <v>154</v>
      </c>
      <c r="B8" s="19" t="s">
        <v>191</v>
      </c>
      <c r="C8" s="23">
        <v>0</v>
      </c>
    </row>
    <row r="9" spans="1:3" ht="21" customHeight="1" thickBot="1">
      <c r="A9" s="5" t="s">
        <v>155</v>
      </c>
      <c r="B9" s="19" t="s">
        <v>192</v>
      </c>
      <c r="C9" s="23">
        <v>0</v>
      </c>
    </row>
    <row r="10" spans="1:3" ht="22.5" customHeight="1" thickBot="1">
      <c r="A10" s="5" t="s">
        <v>174</v>
      </c>
      <c r="B10" s="19" t="s">
        <v>193</v>
      </c>
      <c r="C10" s="23">
        <v>0</v>
      </c>
    </row>
    <row r="11" spans="1:3" ht="21" customHeight="1" thickBot="1">
      <c r="A11" s="5" t="s">
        <v>175</v>
      </c>
      <c r="B11" s="19" t="s">
        <v>194</v>
      </c>
      <c r="C11" s="23">
        <v>0</v>
      </c>
    </row>
    <row r="12" spans="1:3" ht="15.75">
      <c r="A12" s="12"/>
    </row>
    <row r="13" spans="1:3" ht="15.75">
      <c r="A13" s="94" t="s">
        <v>176</v>
      </c>
      <c r="B13" s="94"/>
      <c r="C13" s="94"/>
    </row>
    <row r="14" spans="1:3" ht="16.5" thickBot="1">
      <c r="A14" s="13"/>
    </row>
    <row r="15" spans="1:3" ht="23.25" customHeight="1" thickBot="1">
      <c r="A15" s="14" t="s">
        <v>26</v>
      </c>
      <c r="B15" s="15" t="s">
        <v>158</v>
      </c>
      <c r="C15" s="15" t="s">
        <v>177</v>
      </c>
    </row>
    <row r="16" spans="1:3" ht="16.5" thickBot="1">
      <c r="A16" s="7">
        <v>1</v>
      </c>
      <c r="B16" s="16">
        <v>2</v>
      </c>
      <c r="C16" s="16">
        <v>3</v>
      </c>
    </row>
    <row r="17" spans="1:3" ht="21" customHeight="1" thickBot="1">
      <c r="A17" s="5" t="s">
        <v>178</v>
      </c>
      <c r="B17" s="19" t="s">
        <v>191</v>
      </c>
      <c r="C17" s="23">
        <v>0</v>
      </c>
    </row>
    <row r="18" spans="1:3" ht="84.75" customHeight="1" thickBot="1">
      <c r="A18" s="18" t="s">
        <v>179</v>
      </c>
      <c r="B18" s="19" t="s">
        <v>192</v>
      </c>
      <c r="C18" s="23">
        <v>0</v>
      </c>
    </row>
    <row r="19" spans="1:3" ht="33.75" customHeight="1" thickBot="1">
      <c r="A19" s="5" t="s">
        <v>180</v>
      </c>
      <c r="B19" s="24" t="s">
        <v>193</v>
      </c>
      <c r="C19" s="23">
        <v>0</v>
      </c>
    </row>
    <row r="20" spans="1:3" ht="61.5" customHeight="1">
      <c r="A20" s="13" t="s">
        <v>195</v>
      </c>
      <c r="B20" s="46"/>
      <c r="C20" s="34" t="s">
        <v>222</v>
      </c>
    </row>
    <row r="21" spans="1:3" ht="19.5" customHeight="1">
      <c r="A21" s="102" t="s">
        <v>181</v>
      </c>
      <c r="B21" s="102"/>
    </row>
    <row r="22" spans="1:3" ht="47.25">
      <c r="A22" s="43" t="s">
        <v>197</v>
      </c>
      <c r="B22" s="44"/>
      <c r="C22" s="45" t="s">
        <v>198</v>
      </c>
    </row>
    <row r="23" spans="1:3" ht="15.75">
      <c r="A23" s="103" t="s">
        <v>182</v>
      </c>
      <c r="B23" s="103"/>
      <c r="C23" s="103"/>
    </row>
    <row r="25" spans="1:3" ht="15.75">
      <c r="A25" s="43"/>
    </row>
    <row r="26" spans="1:3" ht="15.75">
      <c r="A26" s="43" t="s">
        <v>196</v>
      </c>
      <c r="B26" s="44"/>
      <c r="C26" s="45" t="s">
        <v>199</v>
      </c>
    </row>
    <row r="27" spans="1:3" ht="15.75">
      <c r="A27" s="103" t="s">
        <v>183</v>
      </c>
      <c r="B27" s="103"/>
      <c r="C27" s="103"/>
    </row>
    <row r="28" spans="1:3" ht="15.75">
      <c r="A28" s="13" t="s">
        <v>223</v>
      </c>
    </row>
    <row r="29" spans="1:3" ht="15.75">
      <c r="A29" s="13"/>
    </row>
    <row r="30" spans="1:3" ht="20.25" customHeight="1">
      <c r="A30" s="53" t="s">
        <v>235</v>
      </c>
    </row>
  </sheetData>
  <mergeCells count="8">
    <mergeCell ref="A21:B21"/>
    <mergeCell ref="A23:C23"/>
    <mergeCell ref="A27:C27"/>
    <mergeCell ref="A1:C1"/>
    <mergeCell ref="A2:C2"/>
    <mergeCell ref="A3:C3"/>
    <mergeCell ref="A4:C4"/>
    <mergeCell ref="A13:C13"/>
  </mergeCells>
  <hyperlinks>
    <hyperlink ref="A18" r:id="rId1" display="consultantplus://offline/ref=E97DD5A5BCBA588592D2329D4617699ED95ADF0A0341AE9AC180971302O5T7C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прилож1</vt:lpstr>
      <vt:lpstr>раздел I</vt:lpstr>
      <vt:lpstr>раздел II </vt:lpstr>
      <vt:lpstr>раздел II.I</vt:lpstr>
      <vt:lpstr>раздел III, IV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OlesaEC</dc:creator>
  <cp:lastModifiedBy>OlesaEC</cp:lastModifiedBy>
  <cp:lastPrinted>2017-12-14T02:26:09Z</cp:lastPrinted>
  <dcterms:created xsi:type="dcterms:W3CDTF">2017-04-18T09:12:32Z</dcterms:created>
  <dcterms:modified xsi:type="dcterms:W3CDTF">2017-12-14T02:26:18Z</dcterms:modified>
</cp:coreProperties>
</file>